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_INFORMACION_ALFANUMERICA\13_AÑO_2022\04_CIRCUNSCRIPCIONES CANTONALES\03_TABLAS\"/>
    </mc:Choice>
  </mc:AlternateContent>
  <bookViews>
    <workbookView xWindow="0" yWindow="0" windowWidth="25125" windowHeight="12135" tabRatio="672"/>
  </bookViews>
  <sheets>
    <sheet name="INFORME" sheetId="19" r:id="rId1"/>
  </sheets>
  <calcPr calcId="152511"/>
</workbook>
</file>

<file path=xl/calcChain.xml><?xml version="1.0" encoding="utf-8"?>
<calcChain xmlns="http://schemas.openxmlformats.org/spreadsheetml/2006/main">
  <c r="F348" i="19" l="1"/>
  <c r="F340" i="19"/>
  <c r="F332" i="19"/>
  <c r="F322" i="19"/>
  <c r="F319" i="19"/>
  <c r="F314" i="19"/>
  <c r="F301" i="19"/>
  <c r="F298" i="19"/>
  <c r="F302" i="19" s="1"/>
  <c r="F293" i="19"/>
  <c r="F288" i="19"/>
  <c r="F281" i="19"/>
  <c r="F276" i="19"/>
  <c r="F253" i="19"/>
  <c r="F245" i="19"/>
  <c r="F235" i="19"/>
  <c r="F220" i="19"/>
  <c r="F216" i="19"/>
  <c r="F211" i="19"/>
  <c r="F202" i="19"/>
  <c r="F197" i="19"/>
  <c r="F190" i="19"/>
  <c r="F186" i="19"/>
  <c r="F183" i="19"/>
  <c r="F178" i="19"/>
  <c r="F169" i="19"/>
  <c r="F165" i="19"/>
  <c r="F159" i="19"/>
  <c r="F155" i="19"/>
  <c r="F148" i="19"/>
  <c r="F142" i="19"/>
  <c r="F139" i="19"/>
  <c r="F135" i="19"/>
  <c r="F140" i="19" s="1"/>
  <c r="F129" i="19"/>
  <c r="F94" i="19"/>
  <c r="F83" i="19"/>
  <c r="F72" i="19"/>
  <c r="F58" i="19"/>
  <c r="F51" i="19"/>
  <c r="F20" i="19"/>
  <c r="F4" i="19"/>
  <c r="F349" i="19" l="1"/>
  <c r="F203" i="19"/>
  <c r="F52" i="19"/>
  <c r="F59" i="19" s="1"/>
  <c r="F221" i="19"/>
  <c r="F236" i="19" s="1"/>
  <c r="F289" i="19"/>
  <c r="F294" i="19" s="1"/>
  <c r="F156" i="19"/>
  <c r="F160" i="19" s="1"/>
  <c r="F143" i="19"/>
  <c r="F212" i="19"/>
  <c r="F315" i="19"/>
  <c r="F323" i="19"/>
  <c r="F333" i="19" s="1"/>
  <c r="F170" i="19"/>
  <c r="F179" i="19" s="1"/>
  <c r="F254" i="19"/>
  <c r="F277" i="19" s="1"/>
  <c r="F187" i="19"/>
  <c r="F191" i="19" s="1"/>
  <c r="F95" i="19"/>
  <c r="F130" i="19" s="1"/>
</calcChain>
</file>

<file path=xl/sharedStrings.xml><?xml version="1.0" encoding="utf-8"?>
<sst xmlns="http://schemas.openxmlformats.org/spreadsheetml/2006/main" count="422" uniqueCount="306">
  <si>
    <t>CANTÓN</t>
  </si>
  <si>
    <t>No. CONCEJALES</t>
  </si>
  <si>
    <t>SANTO DOMINGO</t>
  </si>
  <si>
    <t>ZARACAY</t>
  </si>
  <si>
    <t>BOMBOLI</t>
  </si>
  <si>
    <t>ABRAHAM CALAZACON</t>
  </si>
  <si>
    <t>TOTAL POBLACIÓN</t>
  </si>
  <si>
    <t>CHIGUILPE</t>
  </si>
  <si>
    <t>TOTAL POBLACIÓN URBANA</t>
  </si>
  <si>
    <t>MANTA</t>
  </si>
  <si>
    <t>SAN MATEO</t>
  </si>
  <si>
    <t>LOS ESTEROS</t>
  </si>
  <si>
    <t>TARQUI</t>
  </si>
  <si>
    <t>ELOY ALFARO</t>
  </si>
  <si>
    <t>PORTOVIEJO</t>
  </si>
  <si>
    <t>12 DE MARZO</t>
  </si>
  <si>
    <t>18 DE OCTUBRE</t>
  </si>
  <si>
    <t>FRANCISCO PACHECO</t>
  </si>
  <si>
    <t>PICOAZA</t>
  </si>
  <si>
    <t>SAN PABLO</t>
  </si>
  <si>
    <t>ANDRÉS DE VERA</t>
  </si>
  <si>
    <t>COLON</t>
  </si>
  <si>
    <t>SIMON BOLIVAR</t>
  </si>
  <si>
    <t>LOJA</t>
  </si>
  <si>
    <t>SUCRE</t>
  </si>
  <si>
    <t>VALLE</t>
  </si>
  <si>
    <t>EL SAGRARIO</t>
  </si>
  <si>
    <t>SAN SEBASTIAN</t>
  </si>
  <si>
    <t>CUENCA</t>
  </si>
  <si>
    <t>CAÑARIBAMBA</t>
  </si>
  <si>
    <t>QUITO</t>
  </si>
  <si>
    <t>CARCELEN</t>
  </si>
  <si>
    <t>COCHAPAMBA</t>
  </si>
  <si>
    <t>COMITE DEL PUEBLO</t>
  </si>
  <si>
    <t>COTOCOLLAO</t>
  </si>
  <si>
    <t>EL CONDADO</t>
  </si>
  <si>
    <t>JIPIJAPA</t>
  </si>
  <si>
    <t>KENNEDY</t>
  </si>
  <si>
    <t>PONCEANO</t>
  </si>
  <si>
    <t>RUMIPAMBA</t>
  </si>
  <si>
    <t>SAN ISIDRO DEL INCA</t>
  </si>
  <si>
    <t>BELISARIO QUEVEDO</t>
  </si>
  <si>
    <t>CENTRO HISTORICO</t>
  </si>
  <si>
    <t>CHILIBULO</t>
  </si>
  <si>
    <t>CHIMBACALLE</t>
  </si>
  <si>
    <t>IÑAQUITO</t>
  </si>
  <si>
    <t>ITCHIMBIA</t>
  </si>
  <si>
    <t>LA LIBERTAD</t>
  </si>
  <si>
    <t>LA MAGDALENA</t>
  </si>
  <si>
    <t>MARISCAL SUCRE</t>
  </si>
  <si>
    <t>PUENGASI</t>
  </si>
  <si>
    <t>LA FERROVIARIA</t>
  </si>
  <si>
    <t>SAN JUAN</t>
  </si>
  <si>
    <t>CHILLOGALLO</t>
  </si>
  <si>
    <t>GUAMANI</t>
  </si>
  <si>
    <t>LA ARGELIA</t>
  </si>
  <si>
    <t>LA MENA</t>
  </si>
  <si>
    <t>LA ECUATORIANA</t>
  </si>
  <si>
    <t>QUITUMBE</t>
  </si>
  <si>
    <t>SOLANDA</t>
  </si>
  <si>
    <t>TURUBAMBA</t>
  </si>
  <si>
    <t>SAN BARTOLO</t>
  </si>
  <si>
    <t>ZONA ELECTORAL</t>
  </si>
  <si>
    <t>DURAN</t>
  </si>
  <si>
    <t>DIVINO NIÑO</t>
  </si>
  <si>
    <t>SECAP</t>
  </si>
  <si>
    <t>EL RECREO</t>
  </si>
  <si>
    <t>LA LOMA</t>
  </si>
  <si>
    <t>ELOY ALFARO NORTE</t>
  </si>
  <si>
    <t>LOS ANGELES</t>
  </si>
  <si>
    <t>UNA SOLA FUERZA</t>
  </si>
  <si>
    <t>YAMILE</t>
  </si>
  <si>
    <t>ROSA ELVIRA</t>
  </si>
  <si>
    <t>LOS HELECHOS</t>
  </si>
  <si>
    <t>PANORAMA</t>
  </si>
  <si>
    <t xml:space="preserve">TOTAL POBLACIÓN </t>
  </si>
  <si>
    <t>MACHALA</t>
  </si>
  <si>
    <t>JUBONES</t>
  </si>
  <si>
    <t>PUERTO BOLIVAR</t>
  </si>
  <si>
    <t>LA PROVIDENCIA</t>
  </si>
  <si>
    <t>9 DE MAYO</t>
  </si>
  <si>
    <t>GUAYAQUIL</t>
  </si>
  <si>
    <t>XIMENA</t>
  </si>
  <si>
    <t>FEBRES CORDERO</t>
  </si>
  <si>
    <t>PASCUALES</t>
  </si>
  <si>
    <t>EL CONDOR</t>
  </si>
  <si>
    <t>JUAN MONTALVO</t>
  </si>
  <si>
    <t>COLINAS DE LA FLORIDA</t>
  </si>
  <si>
    <t>LA PROSPERINA</t>
  </si>
  <si>
    <t>NUEVA PROSPERINA</t>
  </si>
  <si>
    <t>SAMANES</t>
  </si>
  <si>
    <t xml:space="preserve">TOTAL POBLACION </t>
  </si>
  <si>
    <t xml:space="preserve"> URDANETA</t>
  </si>
  <si>
    <t xml:space="preserve"> SUCRE</t>
  </si>
  <si>
    <t xml:space="preserve"> BOLIVAR (SAGRARIO)</t>
  </si>
  <si>
    <t xml:space="preserve"> OLMEDO (SAN ALEJO)</t>
  </si>
  <si>
    <t xml:space="preserve"> ROCAFUERTE</t>
  </si>
  <si>
    <t xml:space="preserve"> NUEVE DE OCTUBRE</t>
  </si>
  <si>
    <t xml:space="preserve"> ROCA</t>
  </si>
  <si>
    <t xml:space="preserve"> CARBO (CONCEPCION)</t>
  </si>
  <si>
    <t xml:space="preserve"> LETAMENDI</t>
  </si>
  <si>
    <t xml:space="preserve"> GARCIA MORENO</t>
  </si>
  <si>
    <t xml:space="preserve"> AYACUCHO</t>
  </si>
  <si>
    <t>CONSUELO</t>
  </si>
  <si>
    <t>ACUARELA - SAUCES</t>
  </si>
  <si>
    <t>ALBORADA OESTE</t>
  </si>
  <si>
    <t>ALBORADA ESTE</t>
  </si>
  <si>
    <t>ATARAZANA</t>
  </si>
  <si>
    <t>URDENOR</t>
  </si>
  <si>
    <t>GUAYACANES</t>
  </si>
  <si>
    <t>ALBORADA</t>
  </si>
  <si>
    <t>LOS CEIBOS</t>
  </si>
  <si>
    <t>MARTHA ROLDOS</t>
  </si>
  <si>
    <t>SAN EDUARDO</t>
  </si>
  <si>
    <t>URDESA</t>
  </si>
  <si>
    <t>MIRAFLORES</t>
  </si>
  <si>
    <t>QUEVEDO</t>
  </si>
  <si>
    <t>24 DE MAYO</t>
  </si>
  <si>
    <t>ZONA QUEVEDO NORTE</t>
  </si>
  <si>
    <t>GUAYACAN</t>
  </si>
  <si>
    <t>SIETE DE OCTUBRE</t>
  </si>
  <si>
    <t>VIVA ALFARO</t>
  </si>
  <si>
    <t xml:space="preserve">QUEVEDO </t>
  </si>
  <si>
    <t>SAN CAMILO</t>
  </si>
  <si>
    <t>MILAGRO</t>
  </si>
  <si>
    <t>CHIRIJOS</t>
  </si>
  <si>
    <t>CAMILO ANDRADE</t>
  </si>
  <si>
    <t>ZONA MILAGRO NORTE</t>
  </si>
  <si>
    <t>CRNL. ENRIQUE VALDEZ</t>
  </si>
  <si>
    <t>ESTATAL</t>
  </si>
  <si>
    <t>ERNESTO SEMINARIO</t>
  </si>
  <si>
    <t>OTTO AROSEMENA</t>
  </si>
  <si>
    <t>ESMERALDAS</t>
  </si>
  <si>
    <t>BARTOLOME RUIZ</t>
  </si>
  <si>
    <t>5 DE AGOSTO</t>
  </si>
  <si>
    <t>RIOBAMBA</t>
  </si>
  <si>
    <t>LIZARZABURU</t>
  </si>
  <si>
    <t>YARUQUIES</t>
  </si>
  <si>
    <t>VELOZ</t>
  </si>
  <si>
    <t>MALDONADO</t>
  </si>
  <si>
    <t>VELASCO</t>
  </si>
  <si>
    <t>PARROQUIA</t>
  </si>
  <si>
    <t xml:space="preserve"> JUAN GOMEZ RENDON</t>
  </si>
  <si>
    <t xml:space="preserve"> MORRO</t>
  </si>
  <si>
    <t xml:space="preserve"> POSORJA</t>
  </si>
  <si>
    <t xml:space="preserve"> PUNA</t>
  </si>
  <si>
    <t xml:space="preserve"> TENGUEL</t>
  </si>
  <si>
    <t>ALANGASI</t>
  </si>
  <si>
    <t>AMAGUAÑA</t>
  </si>
  <si>
    <t>ATAHUALPA /HABASPAMBA</t>
  </si>
  <si>
    <t>CALACALI</t>
  </si>
  <si>
    <t>CALDERON</t>
  </si>
  <si>
    <t>CHAVEZPAMBA</t>
  </si>
  <si>
    <t>CHECA</t>
  </si>
  <si>
    <t>CONOCOTO</t>
  </si>
  <si>
    <t>CUMBAYA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</si>
  <si>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</si>
  <si>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</si>
  <si>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</si>
  <si>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</si>
  <si>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</si>
  <si>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</si>
  <si>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</si>
  <si>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</si>
  <si>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</si>
  <si>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</si>
  <si>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</si>
  <si>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</si>
  <si>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</si>
  <si>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</si>
  <si>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</si>
  <si>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</si>
  <si>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</si>
  <si>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QUINCHE</t>
  </si>
  <si>
    <t>SAN ANTONIO</t>
  </si>
  <si>
    <t>SAN JOSE DE MINAS</t>
  </si>
  <si>
    <t>TABABELA</t>
  </si>
  <si>
    <t>TUMBACO</t>
  </si>
  <si>
    <t>YARUQUI</t>
  </si>
  <si>
    <t>ZAMBIZA</t>
  </si>
  <si>
    <t>EL RETIRO</t>
  </si>
  <si>
    <t>LA ESPERANZA</t>
  </si>
  <si>
    <t>SAN CARLOS</t>
  </si>
  <si>
    <t>SAN JACINTO DEL BUA</t>
  </si>
  <si>
    <t>EL ESFUERZO</t>
  </si>
  <si>
    <t>SANTA MARIA DEL TOACHI</t>
  </si>
  <si>
    <t>PUERTO LIMON</t>
  </si>
  <si>
    <t>CIRCUNSCRIPCIÓN</t>
  </si>
  <si>
    <t xml:space="preserve">CIRCUNSCRIPCIÓN URBANA 1 </t>
  </si>
  <si>
    <t>CIRCUNSCRIPCIÓN URBANA 2</t>
  </si>
  <si>
    <t>CIRCUNSCRIPCIÓN URBANA 3</t>
  </si>
  <si>
    <t>TOTAL POBLACIÓN RURAL</t>
  </si>
  <si>
    <t>CIRCUNSCRIPCIÓN URBANA 1</t>
  </si>
  <si>
    <t>SANTA MARIANITA</t>
  </si>
  <si>
    <t>SAN LORENZO</t>
  </si>
  <si>
    <t>TOTAL CANTÓN</t>
  </si>
  <si>
    <t>PUEBLO NUEVO</t>
  </si>
  <si>
    <t>ALHAJUELA /BAJO GRANDE</t>
  </si>
  <si>
    <t>CRUCITA</t>
  </si>
  <si>
    <t>CHUQUIRIBAMBA</t>
  </si>
  <si>
    <t>QUINARA</t>
  </si>
  <si>
    <t>JIMBILLA</t>
  </si>
  <si>
    <t>MALACATOS/VALLADOLID</t>
  </si>
  <si>
    <t>SAN LUCAS</t>
  </si>
  <si>
    <t>SANTIAGO</t>
  </si>
  <si>
    <t>TAQUIL /MIGUEL RIOFRIO</t>
  </si>
  <si>
    <t>VILCABAMBA/VICTORIA</t>
  </si>
  <si>
    <t>YANGANA / ARSENIO CASTILLO</t>
  </si>
  <si>
    <t>CHANTACO</t>
  </si>
  <si>
    <t>SAN PEDRO DE VILCABAMBA</t>
  </si>
  <si>
    <t>GUALEL</t>
  </si>
  <si>
    <t>EL CISNE</t>
  </si>
  <si>
    <t>EL BATAN</t>
  </si>
  <si>
    <t>MONAY</t>
  </si>
  <si>
    <t>TOTORACOCHA</t>
  </si>
  <si>
    <t>SAN BLAS</t>
  </si>
  <si>
    <t>YANUNCAY</t>
  </si>
  <si>
    <t>BELLAVISTA</t>
  </si>
  <si>
    <t>EL VECINO</t>
  </si>
  <si>
    <t>HERMANO MIGUEL</t>
  </si>
  <si>
    <t>MACHANGARA</t>
  </si>
  <si>
    <t>CHIQUINTAD</t>
  </si>
  <si>
    <t>CUMBE</t>
  </si>
  <si>
    <t>LLACAO</t>
  </si>
  <si>
    <t>MOLLETURO</t>
  </si>
  <si>
    <t>OCTAVIO CORDERO PALACIOS</t>
  </si>
  <si>
    <t>PACCHA</t>
  </si>
  <si>
    <t>QUINGEO</t>
  </si>
  <si>
    <t>RICAURTE</t>
  </si>
  <si>
    <t>SAN JOAQUIN</t>
  </si>
  <si>
    <t>SANTA ANA</t>
  </si>
  <si>
    <t>SAYAUSI</t>
  </si>
  <si>
    <t>SIDCAY</t>
  </si>
  <si>
    <t>SININCAY</t>
  </si>
  <si>
    <t>TURI</t>
  </si>
  <si>
    <t>CHAUCHA / ANGAS</t>
  </si>
  <si>
    <t>CHECA JIDCAY</t>
  </si>
  <si>
    <t>MULTI /  NULTI</t>
  </si>
  <si>
    <t>VICTORIA DEL PORTETE</t>
  </si>
  <si>
    <t>BAÑOS</t>
  </si>
  <si>
    <t>ROBERTO ASTUDILLO</t>
  </si>
  <si>
    <t>CHOBO</t>
  </si>
  <si>
    <t>9</t>
  </si>
  <si>
    <t>11</t>
  </si>
  <si>
    <t>CARIGAN</t>
  </si>
  <si>
    <t>PUNZARA</t>
  </si>
  <si>
    <t>RAMIREZ DAVALOS</t>
  </si>
  <si>
    <t>SAGRARIO</t>
  </si>
  <si>
    <t>LUIS TELLO / LAS PALMAS /</t>
  </si>
  <si>
    <t>DIEZ DE AGOSTO</t>
  </si>
  <si>
    <t>GARZOTA</t>
  </si>
  <si>
    <t>CIRCUNSCRIPCIÓN URBANA 1 (NORTE)</t>
  </si>
  <si>
    <t>CIRCUNSCRIPCIÓN URBANA 2 (CENTRO)</t>
  </si>
  <si>
    <t>CIRCUNSCRIPCIÓN URBANA 3 (SUR)</t>
  </si>
  <si>
    <t>CRNL.CARLOS CONCHA TORRES</t>
  </si>
  <si>
    <t>LA FLORIDA</t>
  </si>
  <si>
    <t>LOMAS DE LA FLORIDA</t>
  </si>
  <si>
    <t>QUINTO GUAYAS</t>
  </si>
  <si>
    <t>BELAVISTA-FERROVIARIA</t>
  </si>
  <si>
    <t>CHONGON</t>
  </si>
  <si>
    <t>MAPASINGUE ESTE</t>
  </si>
  <si>
    <t>MAPASINGUE OESTE</t>
  </si>
  <si>
    <t>SABANA GRANDE</t>
  </si>
  <si>
    <t>SAUCES OESTE</t>
  </si>
  <si>
    <t>SOCIO VIVIENDA</t>
  </si>
  <si>
    <t>VÍA A LA COSTA</t>
  </si>
  <si>
    <t>EL VALLE</t>
  </si>
  <si>
    <t>HUAYNACAPAC</t>
  </si>
  <si>
    <t>4</t>
  </si>
  <si>
    <t>ALLURIQUIN</t>
  </si>
  <si>
    <t>VALLE HERMOSO</t>
  </si>
  <si>
    <t>ELOY ALFARO / DURAN</t>
  </si>
  <si>
    <t>HÉCTOR COBOS</t>
  </si>
  <si>
    <t>SAN CRISTOBAL</t>
  </si>
  <si>
    <t>VENUS DEL RIO QUEVEDO</t>
  </si>
  <si>
    <t>NICOLAS INFANTE DIAZ</t>
  </si>
  <si>
    <t>LA CONCEPCION</t>
  </si>
  <si>
    <t>EL CAMBIO</t>
  </si>
  <si>
    <t>JAMBELI</t>
  </si>
  <si>
    <t>RIO TOACHI</t>
  </si>
  <si>
    <t>RIO VERDE</t>
  </si>
  <si>
    <t>LUZ DE AMERICA</t>
  </si>
  <si>
    <t>ABDON CALDERON</t>
  </si>
  <si>
    <t>RIO CHICO</t>
  </si>
  <si>
    <t>SAN PLACIDO</t>
  </si>
  <si>
    <t>CACHA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</si>
  <si>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</si>
  <si>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</si>
  <si>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</si>
  <si>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</si>
  <si>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</si>
  <si>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</si>
  <si>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</si>
  <si>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</si>
  <si>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</si>
  <si>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SIMON PLATA TORRES</t>
  </si>
  <si>
    <t>CAMARONES</t>
  </si>
  <si>
    <t>CHINCA</t>
  </si>
  <si>
    <t>MAJUA</t>
  </si>
  <si>
    <t>TABIAZO</t>
  </si>
  <si>
    <t>TACHINA</t>
  </si>
  <si>
    <t>VUELTA LARGA</t>
  </si>
  <si>
    <t>POBLACIÓN CENSO 2010</t>
  </si>
  <si>
    <t>PARROQUIAS RURALES</t>
  </si>
  <si>
    <t>PARROQUIA RURAL</t>
  </si>
  <si>
    <t>ELECTORES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</si>
</sst>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 CE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078"/>
        <bgColor indexed="64"/>
      </patternFill>
    </fill>
    <fill>
      <patternFill patternType="solid">
        <fgColor rgb="FFD7C29E"/>
        <bgColor indexed="64"/>
      </patternFill>
    </fill>
    <fill>
      <patternFill patternType="solid">
        <fgColor rgb="FFA8A8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</cellStyleXfs>
  <cellXfs count="118">
    <xf numFmtId="0" fontId="0" fillId="0" borderId="0" xfId="0"/>
    <xf numFmtId="49" fontId="22" fillId="34" borderId="12" xfId="0" applyNumberFormat="1" applyFont="1" applyFill="1" applyBorder="1" applyAlignment="1">
      <alignment horizontal="left" vertical="center" wrapText="1"/>
    </xf>
    <xf numFmtId="3" fontId="21" fillId="35" borderId="12" xfId="0" applyNumberFormat="1" applyFont="1" applyFill="1" applyBorder="1" applyAlignment="1">
      <alignment horizontal="center" vertical="center" wrapText="1"/>
    </xf>
    <xf numFmtId="49" fontId="21" fillId="33" borderId="12" xfId="0" applyNumberFormat="1" applyFont="1" applyFill="1" applyBorder="1" applyAlignment="1">
      <alignment horizontal="center" vertical="center" wrapText="1"/>
    </xf>
    <xf numFmtId="3" fontId="24" fillId="33" borderId="12" xfId="0" applyNumberFormat="1" applyFont="1" applyFill="1" applyBorder="1" applyAlignment="1">
      <alignment horizontal="center" vertical="center" wrapText="1"/>
    </xf>
    <xf numFmtId="49" fontId="21" fillId="37" borderId="12" xfId="0" applyNumberFormat="1" applyFont="1" applyFill="1" applyBorder="1" applyAlignment="1">
      <alignment horizontal="center" vertical="center" wrapText="1"/>
    </xf>
    <xf numFmtId="0" fontId="21" fillId="36" borderId="12" xfId="0" applyNumberFormat="1" applyFont="1" applyFill="1" applyBorder="1" applyAlignment="1">
      <alignment horizontal="center" vertical="center" wrapText="1"/>
    </xf>
    <xf numFmtId="49" fontId="22" fillId="34" borderId="12" xfId="0" applyNumberFormat="1" applyFont="1" applyFill="1" applyBorder="1" applyAlignment="1">
      <alignment horizontal="left" vertical="center" wrapText="1"/>
    </xf>
    <xf numFmtId="49" fontId="20" fillId="34" borderId="12" xfId="0" applyNumberFormat="1" applyFont="1" applyFill="1" applyBorder="1" applyAlignment="1">
      <alignment horizontal="left" vertical="center" wrapText="1"/>
    </xf>
    <xf numFmtId="0" fontId="22" fillId="34" borderId="12" xfId="0" applyNumberFormat="1" applyFont="1" applyFill="1" applyBorder="1" applyAlignment="1">
      <alignment horizontal="left" vertical="center" wrapText="1"/>
    </xf>
    <xf numFmtId="3" fontId="18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3" fontId="24" fillId="36" borderId="12" xfId="0" applyNumberFormat="1" applyFont="1" applyFill="1" applyBorder="1" applyAlignment="1">
      <alignment horizontal="center" vertical="center" wrapText="1"/>
    </xf>
    <xf numFmtId="3" fontId="21" fillId="37" borderId="12" xfId="0" applyNumberFormat="1" applyFont="1" applyFill="1" applyBorder="1" applyAlignment="1">
      <alignment horizontal="center" vertical="center" wrapText="1"/>
    </xf>
    <xf numFmtId="3" fontId="21" fillId="35" borderId="12" xfId="1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3" fontId="22" fillId="38" borderId="12" xfId="0" applyNumberFormat="1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3" fontId="21" fillId="36" borderId="12" xfId="0" applyNumberFormat="1" applyFont="1" applyFill="1" applyBorder="1" applyAlignment="1">
      <alignment horizontal="center" vertical="center" wrapText="1"/>
    </xf>
    <xf numFmtId="3" fontId="21" fillId="38" borderId="12" xfId="0" applyNumberFormat="1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0" fontId="20" fillId="34" borderId="12" xfId="0" applyNumberFormat="1" applyFont="1" applyFill="1" applyBorder="1" applyAlignment="1">
      <alignment horizontal="left" vertical="center" wrapText="1"/>
    </xf>
    <xf numFmtId="0" fontId="22" fillId="34" borderId="12" xfId="0" applyFont="1" applyFill="1" applyBorder="1" applyAlignment="1">
      <alignment vertical="center" wrapText="1"/>
    </xf>
    <xf numFmtId="0" fontId="21" fillId="36" borderId="17" xfId="0" applyNumberFormat="1" applyFont="1" applyFill="1" applyBorder="1" applyAlignment="1">
      <alignment horizontal="left" vertical="center" wrapText="1"/>
    </xf>
    <xf numFmtId="3" fontId="21" fillId="34" borderId="12" xfId="0" applyNumberFormat="1" applyFont="1" applyFill="1" applyBorder="1" applyAlignment="1">
      <alignment horizontal="center" vertical="center" wrapText="1"/>
    </xf>
    <xf numFmtId="1" fontId="21" fillId="34" borderId="12" xfId="0" applyNumberFormat="1" applyFont="1" applyFill="1" applyBorder="1" applyAlignment="1">
      <alignment horizontal="center" vertical="center" wrapText="1"/>
    </xf>
    <xf numFmtId="0" fontId="21" fillId="36" borderId="10" xfId="0" applyNumberFormat="1" applyFont="1" applyFill="1" applyBorder="1" applyAlignment="1">
      <alignment horizontal="center" vertical="center" wrapText="1"/>
    </xf>
    <xf numFmtId="3" fontId="18" fillId="34" borderId="0" xfId="0" applyNumberFormat="1" applyFont="1" applyFill="1" applyAlignment="1">
      <alignment horizontal="center" vertical="center" wrapText="1"/>
    </xf>
    <xf numFmtId="0" fontId="22" fillId="34" borderId="0" xfId="0" applyFont="1" applyFill="1" applyAlignment="1">
      <alignment vertical="center" wrapText="1"/>
    </xf>
    <xf numFmtId="0" fontId="22" fillId="34" borderId="12" xfId="0" applyFont="1" applyFill="1" applyBorder="1" applyAlignment="1">
      <alignment horizontal="left" vertical="center" wrapText="1"/>
    </xf>
    <xf numFmtId="49" fontId="20" fillId="34" borderId="12" xfId="47" applyNumberFormat="1" applyFont="1" applyFill="1" applyBorder="1" applyAlignment="1">
      <alignment horizontal="left" vertical="center" wrapText="1"/>
    </xf>
    <xf numFmtId="49" fontId="18" fillId="34" borderId="12" xfId="47" applyNumberFormat="1" applyFont="1" applyFill="1" applyBorder="1" applyAlignment="1">
      <alignment horizontal="left" vertical="center" wrapText="1"/>
    </xf>
    <xf numFmtId="49" fontId="22" fillId="34" borderId="12" xfId="47" applyNumberFormat="1" applyFont="1" applyFill="1" applyBorder="1" applyAlignment="1">
      <alignment horizontal="left" vertical="center" wrapText="1"/>
    </xf>
    <xf numFmtId="3" fontId="18" fillId="34" borderId="14" xfId="0" applyNumberFormat="1" applyFont="1" applyFill="1" applyBorder="1" applyAlignment="1">
      <alignment horizontal="center" vertical="center" wrapText="1"/>
    </xf>
    <xf numFmtId="49" fontId="18" fillId="34" borderId="10" xfId="47" applyNumberFormat="1" applyFont="1" applyFill="1" applyBorder="1" applyAlignment="1">
      <alignment vertical="center" wrapText="1"/>
    </xf>
    <xf numFmtId="3" fontId="18" fillId="34" borderId="12" xfId="47" applyNumberFormat="1" applyFont="1" applyFill="1" applyBorder="1" applyAlignment="1">
      <alignment horizontal="center" vertical="center" wrapText="1"/>
    </xf>
    <xf numFmtId="49" fontId="20" fillId="34" borderId="10" xfId="0" applyNumberFormat="1" applyFont="1" applyFill="1" applyBorder="1" applyAlignment="1">
      <alignment vertical="center" wrapText="1"/>
    </xf>
    <xf numFmtId="49" fontId="20" fillId="34" borderId="10" xfId="0" applyNumberFormat="1" applyFont="1" applyFill="1" applyBorder="1" applyAlignment="1">
      <alignment horizontal="left" vertical="center" wrapText="1"/>
    </xf>
    <xf numFmtId="49" fontId="18" fillId="34" borderId="17" xfId="47" applyNumberFormat="1" applyFont="1" applyFill="1" applyBorder="1" applyAlignment="1">
      <alignment horizontal="left" vertical="center" wrapText="1"/>
    </xf>
    <xf numFmtId="49" fontId="18" fillId="34" borderId="10" xfId="47" applyNumberFormat="1" applyFont="1" applyFill="1" applyBorder="1" applyAlignment="1">
      <alignment horizontal="left" vertical="center" wrapText="1"/>
    </xf>
    <xf numFmtId="49" fontId="20" fillId="34" borderId="17" xfId="0" applyNumberFormat="1" applyFont="1" applyFill="1" applyBorder="1" applyAlignment="1">
      <alignment horizontal="left" vertical="center" wrapText="1"/>
    </xf>
    <xf numFmtId="3" fontId="24" fillId="37" borderId="12" xfId="0" applyNumberFormat="1" applyFont="1" applyFill="1" applyBorder="1" applyAlignment="1">
      <alignment horizontal="center" vertical="center" wrapText="1"/>
    </xf>
    <xf numFmtId="3" fontId="24" fillId="35" borderId="12" xfId="1" applyNumberFormat="1" applyFont="1" applyFill="1" applyBorder="1" applyAlignment="1">
      <alignment horizontal="center" vertical="center" wrapText="1"/>
    </xf>
    <xf numFmtId="3" fontId="20" fillId="38" borderId="12" xfId="0" applyNumberFormat="1" applyFont="1" applyFill="1" applyBorder="1" applyAlignment="1">
      <alignment horizontal="center" vertical="center" wrapText="1"/>
    </xf>
    <xf numFmtId="3" fontId="24" fillId="35" borderId="12" xfId="0" applyNumberFormat="1" applyFont="1" applyFill="1" applyBorder="1" applyAlignment="1">
      <alignment horizontal="center" vertical="center" wrapText="1"/>
    </xf>
    <xf numFmtId="3" fontId="24" fillId="38" borderId="12" xfId="0" applyNumberFormat="1" applyFont="1" applyFill="1" applyBorder="1" applyAlignment="1">
      <alignment horizontal="center" vertical="center" wrapText="1"/>
    </xf>
    <xf numFmtId="3" fontId="20" fillId="34" borderId="12" xfId="47" applyNumberFormat="1" applyFont="1" applyFill="1" applyBorder="1" applyAlignment="1">
      <alignment horizontal="center" vertical="center" wrapText="1"/>
    </xf>
    <xf numFmtId="3" fontId="20" fillId="34" borderId="12" xfId="53" applyNumberFormat="1" applyFont="1" applyFill="1" applyBorder="1" applyAlignment="1">
      <alignment horizontal="center" vertical="center" wrapText="1"/>
    </xf>
    <xf numFmtId="49" fontId="21" fillId="39" borderId="12" xfId="0" applyNumberFormat="1" applyFont="1" applyFill="1" applyBorder="1" applyAlignment="1">
      <alignment horizontal="left" vertical="center" wrapText="1"/>
    </xf>
    <xf numFmtId="3" fontId="24" fillId="39" borderId="12" xfId="0" applyNumberFormat="1" applyFont="1" applyFill="1" applyBorder="1" applyAlignment="1">
      <alignment horizontal="center" vertical="center" wrapText="1"/>
    </xf>
    <xf numFmtId="3" fontId="21" fillId="39" borderId="12" xfId="0" applyNumberFormat="1" applyFont="1" applyFill="1" applyBorder="1" applyAlignment="1">
      <alignment horizontal="center" vertical="center" wrapText="1"/>
    </xf>
    <xf numFmtId="49" fontId="21" fillId="39" borderId="12" xfId="0" applyNumberFormat="1" applyFont="1" applyFill="1" applyBorder="1" applyAlignment="1">
      <alignment horizontal="center" vertical="center" wrapText="1"/>
    </xf>
    <xf numFmtId="49" fontId="21" fillId="37" borderId="12" xfId="0" applyNumberFormat="1" applyFont="1" applyFill="1" applyBorder="1" applyAlignment="1">
      <alignment horizontal="left" vertical="center" wrapText="1"/>
    </xf>
    <xf numFmtId="0" fontId="18" fillId="34" borderId="0" xfId="0" applyFont="1" applyFill="1" applyAlignment="1">
      <alignment horizontal="left" vertical="center" wrapText="1"/>
    </xf>
    <xf numFmtId="0" fontId="21" fillId="36" borderId="1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22" fillId="34" borderId="12" xfId="0" applyNumberFormat="1" applyFont="1" applyFill="1" applyBorder="1" applyAlignment="1">
      <alignment horizontal="left" vertical="center" wrapText="1"/>
    </xf>
    <xf numFmtId="49" fontId="21" fillId="37" borderId="17" xfId="0" applyNumberFormat="1" applyFont="1" applyFill="1" applyBorder="1" applyAlignment="1">
      <alignment horizontal="left" vertical="center" wrapText="1"/>
    </xf>
    <xf numFmtId="49" fontId="21" fillId="37" borderId="10" xfId="0" applyNumberFormat="1" applyFont="1" applyFill="1" applyBorder="1" applyAlignment="1">
      <alignment horizontal="left" vertical="center" wrapText="1"/>
    </xf>
    <xf numFmtId="49" fontId="21" fillId="35" borderId="17" xfId="0" applyNumberFormat="1" applyFont="1" applyFill="1" applyBorder="1" applyAlignment="1">
      <alignment horizontal="left" vertical="center" wrapText="1"/>
    </xf>
    <xf numFmtId="49" fontId="21" fillId="35" borderId="15" xfId="0" applyNumberFormat="1" applyFont="1" applyFill="1" applyBorder="1" applyAlignment="1">
      <alignment horizontal="left" vertical="center" wrapText="1"/>
    </xf>
    <xf numFmtId="49" fontId="21" fillId="35" borderId="10" xfId="0" applyNumberFormat="1" applyFont="1" applyFill="1" applyBorder="1" applyAlignment="1">
      <alignment horizontal="left" vertical="center" wrapText="1"/>
    </xf>
    <xf numFmtId="0" fontId="21" fillId="38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1" fillId="38" borderId="17" xfId="0" applyFont="1" applyFill="1" applyBorder="1" applyAlignment="1">
      <alignment horizontal="left" vertical="center" wrapText="1"/>
    </xf>
    <xf numFmtId="0" fontId="21" fillId="38" borderId="10" xfId="0" applyFont="1" applyFill="1" applyBorder="1" applyAlignment="1">
      <alignment horizontal="left" vertical="center" wrapText="1"/>
    </xf>
    <xf numFmtId="49" fontId="24" fillId="39" borderId="12" xfId="0" applyNumberFormat="1" applyFont="1" applyFill="1" applyBorder="1" applyAlignment="1">
      <alignment horizontal="center" vertical="center" wrapText="1"/>
    </xf>
    <xf numFmtId="49" fontId="22" fillId="34" borderId="12" xfId="0" applyNumberFormat="1" applyFont="1" applyFill="1" applyBorder="1" applyAlignment="1">
      <alignment horizontal="center" vertical="center" wrapText="1"/>
    </xf>
    <xf numFmtId="49" fontId="21" fillId="39" borderId="12" xfId="0" applyNumberFormat="1" applyFont="1" applyFill="1" applyBorder="1" applyAlignment="1">
      <alignment horizontal="left" vertical="center" wrapText="1"/>
    </xf>
    <xf numFmtId="49" fontId="21" fillId="36" borderId="12" xfId="0" applyNumberFormat="1" applyFont="1" applyFill="1" applyBorder="1" applyAlignment="1">
      <alignment horizontal="center" vertical="center" wrapText="1"/>
    </xf>
    <xf numFmtId="49" fontId="21" fillId="36" borderId="17" xfId="0" applyNumberFormat="1" applyFont="1" applyFill="1" applyBorder="1" applyAlignment="1">
      <alignment horizontal="left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37" borderId="12" xfId="0" applyNumberFormat="1" applyFont="1" applyFill="1" applyBorder="1" applyAlignment="1">
      <alignment horizontal="center" vertical="center" wrapText="1"/>
    </xf>
    <xf numFmtId="49" fontId="21" fillId="39" borderId="12" xfId="0" applyNumberFormat="1" applyFont="1" applyFill="1" applyBorder="1" applyAlignment="1">
      <alignment horizontal="center" vertical="center" wrapText="1"/>
    </xf>
    <xf numFmtId="49" fontId="22" fillId="34" borderId="14" xfId="0" applyNumberFormat="1" applyFont="1" applyFill="1" applyBorder="1" applyAlignment="1">
      <alignment horizontal="center" vertical="center" wrapText="1"/>
    </xf>
    <xf numFmtId="49" fontId="22" fillId="34" borderId="11" xfId="0" applyNumberFormat="1" applyFont="1" applyFill="1" applyBorder="1" applyAlignment="1">
      <alignment horizontal="center" vertical="center" wrapText="1"/>
    </xf>
    <xf numFmtId="49" fontId="22" fillId="34" borderId="13" xfId="0" applyNumberFormat="1" applyFont="1" applyFill="1" applyBorder="1" applyAlignment="1">
      <alignment horizontal="center" vertical="center" wrapText="1"/>
    </xf>
    <xf numFmtId="49" fontId="21" fillId="36" borderId="14" xfId="0" applyNumberFormat="1" applyFont="1" applyFill="1" applyBorder="1" applyAlignment="1">
      <alignment horizontal="center" vertical="center" wrapText="1"/>
    </xf>
    <xf numFmtId="49" fontId="21" fillId="36" borderId="11" xfId="0" applyNumberFormat="1" applyFont="1" applyFill="1" applyBorder="1" applyAlignment="1">
      <alignment horizontal="center" vertical="center" wrapText="1"/>
    </xf>
    <xf numFmtId="49" fontId="21" fillId="36" borderId="13" xfId="0" applyNumberFormat="1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8" borderId="1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3" fontId="22" fillId="34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21" fillId="35" borderId="17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21" fillId="34" borderId="14" xfId="0" applyNumberFormat="1" applyFont="1" applyFill="1" applyBorder="1" applyAlignment="1">
      <alignment horizontal="center" vertical="center" textRotation="255" wrapText="1"/>
    </xf>
    <xf numFmtId="49" fontId="21" fillId="34" borderId="11" xfId="0" applyNumberFormat="1" applyFont="1" applyFill="1" applyBorder="1" applyAlignment="1">
      <alignment horizontal="center" vertical="center" textRotation="255" wrapText="1"/>
    </xf>
    <xf numFmtId="49" fontId="21" fillId="34" borderId="13" xfId="0" applyNumberFormat="1" applyFont="1" applyFill="1" applyBorder="1" applyAlignment="1">
      <alignment horizontal="center" vertical="center" textRotation="255" wrapText="1"/>
    </xf>
    <xf numFmtId="49" fontId="18" fillId="34" borderId="12" xfId="47" applyNumberFormat="1" applyFont="1" applyFill="1" applyBorder="1" applyAlignment="1">
      <alignment horizontal="center" vertical="center" wrapText="1"/>
    </xf>
    <xf numFmtId="0" fontId="21" fillId="39" borderId="12" xfId="0" applyNumberFormat="1" applyFont="1" applyFill="1" applyBorder="1" applyAlignment="1">
      <alignment horizontal="center" vertical="center" wrapText="1"/>
    </xf>
    <xf numFmtId="0" fontId="22" fillId="34" borderId="12" xfId="0" applyNumberFormat="1" applyFont="1" applyFill="1" applyBorder="1" applyAlignment="1">
      <alignment horizontal="left" vertical="center" wrapText="1"/>
    </xf>
    <xf numFmtId="0" fontId="21" fillId="36" borderId="12" xfId="0" applyNumberFormat="1" applyFont="1" applyFill="1" applyBorder="1" applyAlignment="1">
      <alignment horizontal="center" vertical="center" wrapText="1"/>
    </xf>
    <xf numFmtId="0" fontId="20" fillId="34" borderId="12" xfId="0" applyNumberFormat="1" applyFont="1" applyFill="1" applyBorder="1" applyAlignment="1">
      <alignment horizontal="left" vertical="center" wrapText="1"/>
    </xf>
    <xf numFmtId="0" fontId="21" fillId="35" borderId="17" xfId="0" applyNumberFormat="1" applyFont="1" applyFill="1" applyBorder="1" applyAlignment="1">
      <alignment horizontal="center" vertical="center" wrapText="1"/>
    </xf>
    <xf numFmtId="0" fontId="21" fillId="35" borderId="15" xfId="0" applyNumberFormat="1" applyFont="1" applyFill="1" applyBorder="1" applyAlignment="1">
      <alignment horizontal="center" vertical="center" wrapText="1"/>
    </xf>
    <xf numFmtId="0" fontId="21" fillId="35" borderId="10" xfId="0" applyNumberFormat="1" applyFont="1" applyFill="1" applyBorder="1" applyAlignment="1">
      <alignment horizontal="center" vertical="center" wrapText="1"/>
    </xf>
    <xf numFmtId="0" fontId="21" fillId="36" borderId="17" xfId="0" applyNumberFormat="1" applyFont="1" applyFill="1" applyBorder="1" applyAlignment="1">
      <alignment horizontal="left" vertical="center" wrapText="1"/>
    </xf>
    <xf numFmtId="0" fontId="21" fillId="36" borderId="10" xfId="0" applyNumberFormat="1" applyFont="1" applyFill="1" applyBorder="1" applyAlignment="1">
      <alignment horizontal="left" vertical="center" wrapText="1"/>
    </xf>
    <xf numFmtId="0" fontId="21" fillId="35" borderId="17" xfId="0" applyNumberFormat="1" applyFont="1" applyFill="1" applyBorder="1" applyAlignment="1">
      <alignment horizontal="left" vertical="center" wrapText="1"/>
    </xf>
    <xf numFmtId="0" fontId="21" fillId="35" borderId="15" xfId="0" applyNumberFormat="1" applyFont="1" applyFill="1" applyBorder="1" applyAlignment="1">
      <alignment horizontal="left" vertical="center" wrapText="1"/>
    </xf>
    <xf numFmtId="0" fontId="21" fillId="35" borderId="10" xfId="0" applyNumberFormat="1" applyFont="1" applyFill="1" applyBorder="1" applyAlignment="1">
      <alignment horizontal="left" vertical="center" wrapText="1"/>
    </xf>
    <xf numFmtId="0" fontId="21" fillId="35" borderId="15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vertical="center" wrapText="1"/>
    </xf>
    <xf numFmtId="0" fontId="21" fillId="34" borderId="12" xfId="0" applyNumberFormat="1" applyFont="1" applyFill="1" applyBorder="1" applyAlignment="1">
      <alignment horizontal="center" vertical="center" textRotation="255" wrapText="1"/>
    </xf>
    <xf numFmtId="0" fontId="22" fillId="34" borderId="14" xfId="0" applyNumberFormat="1" applyFont="1" applyFill="1" applyBorder="1" applyAlignment="1">
      <alignment horizontal="left" vertical="center" wrapText="1"/>
    </xf>
    <xf numFmtId="0" fontId="22" fillId="34" borderId="11" xfId="0" applyNumberFormat="1" applyFont="1" applyFill="1" applyBorder="1" applyAlignment="1">
      <alignment horizontal="left" vertical="center" wrapText="1"/>
    </xf>
    <xf numFmtId="0" fontId="22" fillId="34" borderId="13" xfId="0" applyNumberFormat="1" applyFont="1" applyFill="1" applyBorder="1" applyAlignment="1">
      <alignment horizontal="left" vertical="center" wrapText="1"/>
    </xf>
    <xf numFmtId="0" fontId="21" fillId="34" borderId="18" xfId="0" applyNumberFormat="1" applyFont="1" applyFill="1" applyBorder="1" applyAlignment="1">
      <alignment horizontal="center" vertical="center" textRotation="255" wrapText="1"/>
    </xf>
    <xf numFmtId="0" fontId="21" fillId="34" borderId="16" xfId="0" applyNumberFormat="1" applyFont="1" applyFill="1" applyBorder="1" applyAlignment="1">
      <alignment horizontal="center" vertical="center" textRotation="255" wrapText="1"/>
    </xf>
    <xf numFmtId="0" fontId="21" fillId="34" borderId="19" xfId="0" applyNumberFormat="1" applyFont="1" applyFill="1" applyBorder="1" applyAlignment="1">
      <alignment horizontal="center" vertical="center" textRotation="255" wrapText="1"/>
    </xf>
    <xf numFmtId="0" fontId="21" fillId="34" borderId="14" xfId="0" applyNumberFormat="1" applyFont="1" applyFill="1" applyBorder="1" applyAlignment="1">
      <alignment horizontal="center" vertical="center" textRotation="255" wrapText="1"/>
    </xf>
    <xf numFmtId="0" fontId="21" fillId="34" borderId="11" xfId="0" applyNumberFormat="1" applyFont="1" applyFill="1" applyBorder="1" applyAlignment="1">
      <alignment horizontal="center" vertical="center" textRotation="255" wrapText="1"/>
    </xf>
    <xf numFmtId="0" fontId="21" fillId="34" borderId="13" xfId="0" applyNumberFormat="1" applyFont="1" applyFill="1" applyBorder="1" applyAlignment="1">
      <alignment horizontal="center" vertical="center" textRotation="255" wrapText="1"/>
    </xf>
    <xf numFmtId="0" fontId="25" fillId="38" borderId="17" xfId="53" applyFont="1" applyFill="1" applyBorder="1" applyAlignment="1">
      <alignment horizontal="left" vertical="center" wrapText="1"/>
    </xf>
  </cellXfs>
  <cellStyles count="8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77"/>
    <cellStyle name="Millares 3" xfId="78"/>
    <cellStyle name="Millares 4" xfId="79"/>
    <cellStyle name="Millares 5" xfId="80"/>
    <cellStyle name="Millares 7" xfId="81"/>
    <cellStyle name="Neutral" xfId="9" builtinId="28" customBuiltin="1"/>
    <cellStyle name="Normal" xfId="0" builtinId="0"/>
    <cellStyle name="Normal 10" xfId="53"/>
    <cellStyle name="Normal 11" xfId="54"/>
    <cellStyle name="Normal 12" xfId="57"/>
    <cellStyle name="Normal 13" xfId="55"/>
    <cellStyle name="Normal 14" xfId="58"/>
    <cellStyle name="Normal 15" xfId="59"/>
    <cellStyle name="Normal 16" xfId="56"/>
    <cellStyle name="Normal 17" xfId="64"/>
    <cellStyle name="Normal 18" xfId="63"/>
    <cellStyle name="Normal 19" xfId="67"/>
    <cellStyle name="Normal 2" xfId="43"/>
    <cellStyle name="Normal 2 2" xfId="44"/>
    <cellStyle name="Normal 2 2 2" xfId="60"/>
    <cellStyle name="Normal 2 2 3" xfId="65"/>
    <cellStyle name="Normal 2 2 4" xfId="66"/>
    <cellStyle name="Normal 2 2 5" xfId="74"/>
    <cellStyle name="Normal 2 2 6" xfId="75"/>
    <cellStyle name="Normal 2 2 7" xfId="76"/>
    <cellStyle name="Normal 2 3" xfId="82"/>
    <cellStyle name="Normal 20" xfId="68"/>
    <cellStyle name="Normal 21" xfId="69"/>
    <cellStyle name="Normal 22" xfId="70"/>
    <cellStyle name="Normal 3" xfId="45"/>
    <cellStyle name="Normal 4" xfId="46"/>
    <cellStyle name="Normal 4 2" xfId="48"/>
    <cellStyle name="Normal 4 3" xfId="61"/>
    <cellStyle name="Normal 4 4" xfId="62"/>
    <cellStyle name="Normal 4 5" xfId="72"/>
    <cellStyle name="Normal 4 6" xfId="73"/>
    <cellStyle name="Normal 4 7" xfId="71"/>
    <cellStyle name="Normal 5" xfId="47"/>
    <cellStyle name="Normal 6" xfId="49"/>
    <cellStyle name="Normal 7" xfId="50"/>
    <cellStyle name="Normal 8" xfId="51"/>
    <cellStyle name="Normal 9" xfId="52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A800"/>
      <color rgb="FFFFFF99"/>
      <color rgb="FFD7C29E"/>
      <color rgb="FFFFD07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9"/>
  <sheetViews>
    <sheetView tabSelected="1" zoomScale="90" zoomScaleNormal="90" workbookViewId="0">
      <pane ySplit="1" topLeftCell="A2" activePane="bottomLeft" state="frozen"/>
      <selection pane="bottomLeft" activeCell="D17" sqref="D17"/>
    </sheetView>
  </sheetViews>
  <sheetFormatPr baseColWidth="10" defaultRowHeight="15"/>
  <cols>
    <col min="1" max="1" width="9" customWidth="1"/>
    <col min="2" max="2" width="20" customWidth="1"/>
    <col min="3" max="3" width="25.85546875" style="55" customWidth="1"/>
    <col min="4" max="4" width="24.42578125" customWidth="1"/>
    <col min="5" max="5" width="14.42578125" customWidth="1"/>
    <col min="6" max="6" width="15" customWidth="1"/>
    <col min="7" max="7" width="16.140625" customWidth="1"/>
  </cols>
  <sheetData>
    <row r="1" spans="1:7" ht="25.5">
      <c r="A1" s="3" t="s">
        <v>0</v>
      </c>
      <c r="B1" s="3" t="s">
        <v>187</v>
      </c>
      <c r="C1" s="3" t="s">
        <v>141</v>
      </c>
      <c r="D1" s="3" t="s">
        <v>62</v>
      </c>
      <c r="E1" s="4" t="s">
        <v>302</v>
      </c>
      <c r="F1" s="4" t="s">
        <v>305</v>
      </c>
      <c r="G1" s="3" t="s">
        <v>1</v>
      </c>
    </row>
    <row r="2" spans="1:7" ht="15" customHeight="1">
      <c r="A2" s="89" t="s">
        <v>81</v>
      </c>
      <c r="B2" s="66" t="s">
        <v>188</v>
      </c>
      <c r="C2" s="7" t="s">
        <v>82</v>
      </c>
      <c r="D2" s="1"/>
      <c r="E2" s="11">
        <v>546254</v>
      </c>
      <c r="F2" s="10">
        <v>429524</v>
      </c>
      <c r="G2" s="67">
        <v>5</v>
      </c>
    </row>
    <row r="3" spans="1:7">
      <c r="A3" s="90"/>
      <c r="B3" s="66"/>
      <c r="C3" s="7" t="s">
        <v>83</v>
      </c>
      <c r="D3" s="1"/>
      <c r="E3" s="11">
        <v>344394</v>
      </c>
      <c r="F3" s="10">
        <v>325738</v>
      </c>
      <c r="G3" s="67"/>
    </row>
    <row r="4" spans="1:7">
      <c r="A4" s="90"/>
      <c r="B4" s="66"/>
      <c r="C4" s="68" t="s">
        <v>75</v>
      </c>
      <c r="D4" s="68"/>
      <c r="E4" s="49">
        <v>890648</v>
      </c>
      <c r="F4" s="50">
        <f t="shared" ref="F4" si="0">SUM(F2:F3)</f>
        <v>755262</v>
      </c>
      <c r="G4" s="67"/>
    </row>
    <row r="5" spans="1:7">
      <c r="A5" s="90"/>
      <c r="B5" s="69" t="s">
        <v>189</v>
      </c>
      <c r="C5" s="7" t="s">
        <v>84</v>
      </c>
      <c r="D5" s="1"/>
      <c r="E5" s="11">
        <v>510500</v>
      </c>
      <c r="F5" s="27">
        <v>225904</v>
      </c>
      <c r="G5" s="67">
        <v>5</v>
      </c>
    </row>
    <row r="6" spans="1:7">
      <c r="A6" s="90"/>
      <c r="B6" s="69"/>
      <c r="C6" s="56" t="s">
        <v>12</v>
      </c>
      <c r="D6" s="1" t="s">
        <v>87</v>
      </c>
      <c r="E6" s="11">
        <v>23498</v>
      </c>
      <c r="F6" s="10">
        <v>13090</v>
      </c>
      <c r="G6" s="67"/>
    </row>
    <row r="7" spans="1:7">
      <c r="A7" s="90"/>
      <c r="B7" s="69"/>
      <c r="C7" s="56"/>
      <c r="D7" s="1" t="s">
        <v>85</v>
      </c>
      <c r="E7" s="11">
        <v>27984</v>
      </c>
      <c r="F7" s="10">
        <v>15389</v>
      </c>
      <c r="G7" s="67"/>
    </row>
    <row r="8" spans="1:7">
      <c r="A8" s="90"/>
      <c r="B8" s="69"/>
      <c r="C8" s="56"/>
      <c r="D8" s="1" t="s">
        <v>86</v>
      </c>
      <c r="E8" s="11">
        <v>33087</v>
      </c>
      <c r="F8" s="10">
        <v>21839</v>
      </c>
      <c r="G8" s="67"/>
    </row>
    <row r="9" spans="1:7">
      <c r="A9" s="90"/>
      <c r="B9" s="69"/>
      <c r="C9" s="56"/>
      <c r="D9" s="1" t="s">
        <v>37</v>
      </c>
      <c r="E9" s="11">
        <v>14026</v>
      </c>
      <c r="F9" s="10">
        <v>1703</v>
      </c>
      <c r="G9" s="67"/>
    </row>
    <row r="10" spans="1:7">
      <c r="A10" s="90"/>
      <c r="B10" s="69"/>
      <c r="C10" s="56"/>
      <c r="D10" s="1" t="s">
        <v>255</v>
      </c>
      <c r="E10" s="11">
        <v>54770</v>
      </c>
      <c r="F10" s="10">
        <v>1715</v>
      </c>
      <c r="G10" s="67"/>
    </row>
    <row r="11" spans="1:7">
      <c r="A11" s="90"/>
      <c r="B11" s="69"/>
      <c r="C11" s="56"/>
      <c r="D11" s="1" t="s">
        <v>88</v>
      </c>
      <c r="E11" s="11">
        <v>15509</v>
      </c>
      <c r="F11" s="10">
        <v>25976</v>
      </c>
      <c r="G11" s="67"/>
    </row>
    <row r="12" spans="1:7">
      <c r="A12" s="90"/>
      <c r="B12" s="69"/>
      <c r="C12" s="56"/>
      <c r="D12" s="1" t="s">
        <v>256</v>
      </c>
      <c r="E12" s="11">
        <v>18852</v>
      </c>
      <c r="F12" s="10">
        <v>4969</v>
      </c>
      <c r="G12" s="67"/>
    </row>
    <row r="13" spans="1:7">
      <c r="A13" s="90"/>
      <c r="B13" s="69"/>
      <c r="C13" s="56"/>
      <c r="D13" s="1" t="s">
        <v>264</v>
      </c>
      <c r="E13" s="11">
        <v>776</v>
      </c>
      <c r="F13" s="10">
        <v>756</v>
      </c>
      <c r="G13" s="67"/>
    </row>
    <row r="14" spans="1:7">
      <c r="A14" s="90"/>
      <c r="B14" s="69"/>
      <c r="C14" s="56"/>
      <c r="D14" s="1" t="s">
        <v>112</v>
      </c>
      <c r="E14" s="11">
        <v>27318</v>
      </c>
      <c r="F14" s="10">
        <v>25838</v>
      </c>
      <c r="G14" s="67"/>
    </row>
    <row r="15" spans="1:7">
      <c r="A15" s="90"/>
      <c r="B15" s="69"/>
      <c r="C15" s="56"/>
      <c r="D15" s="1" t="s">
        <v>89</v>
      </c>
      <c r="E15" s="11">
        <v>23021</v>
      </c>
      <c r="F15" s="10">
        <v>14539</v>
      </c>
      <c r="G15" s="67"/>
    </row>
    <row r="16" spans="1:7">
      <c r="A16" s="90"/>
      <c r="B16" s="69"/>
      <c r="C16" s="56"/>
      <c r="D16" s="1" t="s">
        <v>257</v>
      </c>
      <c r="E16" s="11">
        <v>22755</v>
      </c>
      <c r="F16" s="10">
        <v>9202</v>
      </c>
      <c r="G16" s="67"/>
    </row>
    <row r="17" spans="1:7">
      <c r="A17" s="90"/>
      <c r="B17" s="69"/>
      <c r="C17" s="56"/>
      <c r="D17" s="1" t="s">
        <v>90</v>
      </c>
      <c r="E17" s="11">
        <v>22228</v>
      </c>
      <c r="F17" s="10">
        <v>6037</v>
      </c>
      <c r="G17" s="67"/>
    </row>
    <row r="18" spans="1:7">
      <c r="A18" s="90"/>
      <c r="B18" s="69"/>
      <c r="C18" s="56"/>
      <c r="D18" s="1" t="s">
        <v>12</v>
      </c>
      <c r="E18" s="11">
        <v>16686</v>
      </c>
      <c r="F18" s="10">
        <v>356704</v>
      </c>
      <c r="G18" s="67"/>
    </row>
    <row r="19" spans="1:7">
      <c r="A19" s="90"/>
      <c r="B19" s="69"/>
      <c r="C19" s="56"/>
      <c r="D19" s="1" t="s">
        <v>108</v>
      </c>
      <c r="E19" s="11">
        <v>19398</v>
      </c>
      <c r="F19" s="10">
        <v>6553</v>
      </c>
      <c r="G19" s="67"/>
    </row>
    <row r="20" spans="1:7">
      <c r="A20" s="90"/>
      <c r="B20" s="69"/>
      <c r="C20" s="70" t="s">
        <v>91</v>
      </c>
      <c r="D20" s="71"/>
      <c r="E20" s="12">
        <v>830408</v>
      </c>
      <c r="F20" s="12">
        <f t="shared" ref="F20" si="1">SUM(F5:F19)</f>
        <v>730214</v>
      </c>
      <c r="G20" s="67"/>
    </row>
    <row r="21" spans="1:7">
      <c r="A21" s="90"/>
      <c r="B21" s="72" t="s">
        <v>190</v>
      </c>
      <c r="C21" s="7" t="s">
        <v>102</v>
      </c>
      <c r="D21" s="28"/>
      <c r="E21" s="11">
        <v>10706</v>
      </c>
      <c r="F21" s="10">
        <v>16931</v>
      </c>
      <c r="G21" s="67">
        <v>4</v>
      </c>
    </row>
    <row r="22" spans="1:7">
      <c r="A22" s="90"/>
      <c r="B22" s="72"/>
      <c r="C22" s="7" t="s">
        <v>94</v>
      </c>
      <c r="D22" s="1"/>
      <c r="E22" s="11">
        <v>6758</v>
      </c>
      <c r="F22" s="10">
        <v>14311</v>
      </c>
      <c r="G22" s="67"/>
    </row>
    <row r="23" spans="1:7">
      <c r="A23" s="90"/>
      <c r="B23" s="72"/>
      <c r="C23" s="7" t="s">
        <v>99</v>
      </c>
      <c r="D23" s="1"/>
      <c r="E23" s="11">
        <v>4909</v>
      </c>
      <c r="F23" s="10">
        <v>28823</v>
      </c>
      <c r="G23" s="67"/>
    </row>
    <row r="24" spans="1:7">
      <c r="A24" s="90"/>
      <c r="B24" s="72"/>
      <c r="C24" s="7" t="s">
        <v>101</v>
      </c>
      <c r="D24" s="1"/>
      <c r="E24" s="11">
        <v>50028</v>
      </c>
      <c r="F24" s="10">
        <v>56866</v>
      </c>
      <c r="G24" s="67"/>
    </row>
    <row r="25" spans="1:7">
      <c r="A25" s="90"/>
      <c r="B25" s="72"/>
      <c r="C25" s="7" t="s">
        <v>100</v>
      </c>
      <c r="D25" s="1"/>
      <c r="E25" s="11">
        <v>95385</v>
      </c>
      <c r="F25" s="10">
        <v>92405</v>
      </c>
      <c r="G25" s="67"/>
    </row>
    <row r="26" spans="1:7">
      <c r="A26" s="90"/>
      <c r="B26" s="72"/>
      <c r="C26" s="7" t="s">
        <v>97</v>
      </c>
      <c r="D26" s="1"/>
      <c r="E26" s="11">
        <v>5747</v>
      </c>
      <c r="F26" s="10">
        <v>11697</v>
      </c>
      <c r="G26" s="67"/>
    </row>
    <row r="27" spans="1:7">
      <c r="A27" s="90"/>
      <c r="B27" s="72"/>
      <c r="C27" s="7" t="s">
        <v>95</v>
      </c>
      <c r="D27" s="1"/>
      <c r="E27" s="11">
        <v>6623</v>
      </c>
      <c r="F27" s="10">
        <v>14224</v>
      </c>
      <c r="G27" s="67"/>
    </row>
    <row r="28" spans="1:7">
      <c r="A28" s="90"/>
      <c r="B28" s="72"/>
      <c r="C28" s="7" t="s">
        <v>98</v>
      </c>
      <c r="D28" s="1"/>
      <c r="E28" s="11">
        <v>5545</v>
      </c>
      <c r="F28" s="10">
        <v>13702</v>
      </c>
      <c r="G28" s="67"/>
    </row>
    <row r="29" spans="1:7">
      <c r="A29" s="90"/>
      <c r="B29" s="72"/>
      <c r="C29" s="7" t="s">
        <v>96</v>
      </c>
      <c r="D29" s="1"/>
      <c r="E29" s="11">
        <v>6100</v>
      </c>
      <c r="F29" s="10">
        <v>15438</v>
      </c>
      <c r="G29" s="67"/>
    </row>
    <row r="30" spans="1:7">
      <c r="A30" s="90"/>
      <c r="B30" s="72"/>
      <c r="C30" s="7" t="s">
        <v>93</v>
      </c>
      <c r="D30" s="1"/>
      <c r="E30" s="11">
        <v>11952</v>
      </c>
      <c r="F30" s="10">
        <v>15954</v>
      </c>
      <c r="G30" s="67"/>
    </row>
    <row r="31" spans="1:7">
      <c r="A31" s="90"/>
      <c r="B31" s="72"/>
      <c r="C31" s="7" t="s">
        <v>92</v>
      </c>
      <c r="D31" s="1"/>
      <c r="E31" s="11">
        <v>22680</v>
      </c>
      <c r="F31" s="10">
        <v>27476</v>
      </c>
      <c r="G31" s="67"/>
    </row>
    <row r="32" spans="1:7">
      <c r="A32" s="90"/>
      <c r="B32" s="72"/>
      <c r="C32" s="56" t="s">
        <v>12</v>
      </c>
      <c r="D32" s="1" t="s">
        <v>104</v>
      </c>
      <c r="E32" s="11">
        <v>44526</v>
      </c>
      <c r="F32" s="10">
        <v>36788</v>
      </c>
      <c r="G32" s="67"/>
    </row>
    <row r="33" spans="1:7">
      <c r="A33" s="90"/>
      <c r="B33" s="72"/>
      <c r="C33" s="56"/>
      <c r="D33" s="1" t="s">
        <v>110</v>
      </c>
      <c r="E33" s="11">
        <v>19106</v>
      </c>
      <c r="F33" s="10">
        <v>19038</v>
      </c>
      <c r="G33" s="67"/>
    </row>
    <row r="34" spans="1:7">
      <c r="A34" s="90"/>
      <c r="B34" s="72"/>
      <c r="C34" s="56"/>
      <c r="D34" s="1" t="s">
        <v>106</v>
      </c>
      <c r="E34" s="11">
        <v>20345</v>
      </c>
      <c r="F34" s="10">
        <v>4171</v>
      </c>
      <c r="G34" s="67"/>
    </row>
    <row r="35" spans="1:7">
      <c r="A35" s="90"/>
      <c r="B35" s="72"/>
      <c r="C35" s="56"/>
      <c r="D35" s="9" t="s">
        <v>105</v>
      </c>
      <c r="E35" s="11">
        <v>11343</v>
      </c>
      <c r="F35" s="10">
        <v>2265</v>
      </c>
      <c r="G35" s="67"/>
    </row>
    <row r="36" spans="1:7">
      <c r="A36" s="90"/>
      <c r="B36" s="72"/>
      <c r="C36" s="56"/>
      <c r="D36" s="1" t="s">
        <v>107</v>
      </c>
      <c r="E36" s="11">
        <v>7407</v>
      </c>
      <c r="F36" s="10">
        <v>6711</v>
      </c>
      <c r="G36" s="67"/>
    </row>
    <row r="37" spans="1:7">
      <c r="A37" s="90"/>
      <c r="B37" s="72"/>
      <c r="C37" s="56"/>
      <c r="D37" s="9" t="s">
        <v>258</v>
      </c>
      <c r="E37" s="11">
        <v>11650</v>
      </c>
      <c r="F37" s="10">
        <v>2088</v>
      </c>
      <c r="G37" s="67"/>
    </row>
    <row r="38" spans="1:7">
      <c r="A38" s="90"/>
      <c r="B38" s="72"/>
      <c r="C38" s="56"/>
      <c r="D38" s="1" t="s">
        <v>259</v>
      </c>
      <c r="E38" s="11">
        <v>22343</v>
      </c>
      <c r="F38" s="10">
        <v>12287</v>
      </c>
      <c r="G38" s="67"/>
    </row>
    <row r="39" spans="1:7">
      <c r="A39" s="90"/>
      <c r="B39" s="72"/>
      <c r="C39" s="56"/>
      <c r="D39" s="9" t="s">
        <v>103</v>
      </c>
      <c r="E39" s="11">
        <v>885</v>
      </c>
      <c r="F39" s="10">
        <v>367</v>
      </c>
      <c r="G39" s="67"/>
    </row>
    <row r="40" spans="1:7">
      <c r="A40" s="90"/>
      <c r="B40" s="72"/>
      <c r="C40" s="56"/>
      <c r="D40" s="9" t="s">
        <v>250</v>
      </c>
      <c r="E40" s="11">
        <v>19023</v>
      </c>
      <c r="F40" s="10">
        <v>1701</v>
      </c>
      <c r="G40" s="67"/>
    </row>
    <row r="41" spans="1:7">
      <c r="A41" s="90"/>
      <c r="B41" s="72"/>
      <c r="C41" s="56"/>
      <c r="D41" s="9" t="s">
        <v>109</v>
      </c>
      <c r="E41" s="11">
        <v>18305</v>
      </c>
      <c r="F41" s="10">
        <v>5117</v>
      </c>
      <c r="G41" s="67"/>
    </row>
    <row r="42" spans="1:7">
      <c r="A42" s="90"/>
      <c r="B42" s="72"/>
      <c r="C42" s="56"/>
      <c r="D42" s="9" t="s">
        <v>111</v>
      </c>
      <c r="E42" s="11">
        <v>23843</v>
      </c>
      <c r="F42" s="10">
        <v>19319</v>
      </c>
      <c r="G42" s="67"/>
    </row>
    <row r="43" spans="1:7">
      <c r="A43" s="90"/>
      <c r="B43" s="72"/>
      <c r="C43" s="56"/>
      <c r="D43" s="9" t="s">
        <v>260</v>
      </c>
      <c r="E43" s="11">
        <v>41496</v>
      </c>
      <c r="F43" s="10">
        <v>7111</v>
      </c>
      <c r="G43" s="67"/>
    </row>
    <row r="44" spans="1:7">
      <c r="A44" s="90"/>
      <c r="B44" s="72"/>
      <c r="C44" s="56"/>
      <c r="D44" s="9" t="s">
        <v>261</v>
      </c>
      <c r="E44" s="11">
        <v>22498</v>
      </c>
      <c r="F44" s="10">
        <v>1070</v>
      </c>
      <c r="G44" s="67"/>
    </row>
    <row r="45" spans="1:7">
      <c r="A45" s="90"/>
      <c r="B45" s="72"/>
      <c r="C45" s="56"/>
      <c r="D45" s="1" t="s">
        <v>115</v>
      </c>
      <c r="E45" s="11">
        <v>3036</v>
      </c>
      <c r="F45" s="10">
        <v>1524</v>
      </c>
      <c r="G45" s="67"/>
    </row>
    <row r="46" spans="1:7">
      <c r="A46" s="90"/>
      <c r="B46" s="72"/>
      <c r="C46" s="56"/>
      <c r="D46" s="1" t="s">
        <v>262</v>
      </c>
      <c r="E46" s="11">
        <v>1349</v>
      </c>
      <c r="F46" s="10">
        <v>201</v>
      </c>
      <c r="G46" s="67"/>
    </row>
    <row r="47" spans="1:7">
      <c r="A47" s="90"/>
      <c r="B47" s="72"/>
      <c r="C47" s="56"/>
      <c r="D47" s="1" t="s">
        <v>113</v>
      </c>
      <c r="E47" s="11">
        <v>10341</v>
      </c>
      <c r="F47" s="10">
        <v>5138</v>
      </c>
      <c r="G47" s="67"/>
    </row>
    <row r="48" spans="1:7">
      <c r="A48" s="90"/>
      <c r="B48" s="72"/>
      <c r="C48" s="56"/>
      <c r="D48" s="1" t="s">
        <v>263</v>
      </c>
      <c r="E48" s="11">
        <v>26170</v>
      </c>
      <c r="F48" s="10">
        <v>5724</v>
      </c>
      <c r="G48" s="67"/>
    </row>
    <row r="49" spans="1:7">
      <c r="A49" s="90"/>
      <c r="B49" s="72"/>
      <c r="C49" s="56"/>
      <c r="D49" s="1" t="s">
        <v>114</v>
      </c>
      <c r="E49" s="11">
        <v>16725</v>
      </c>
      <c r="F49" s="10">
        <v>10792</v>
      </c>
      <c r="G49" s="67"/>
    </row>
    <row r="50" spans="1:7">
      <c r="A50" s="90"/>
      <c r="B50" s="72"/>
      <c r="C50" s="56"/>
      <c r="D50" s="1" t="s">
        <v>265</v>
      </c>
      <c r="E50" s="11">
        <v>23278</v>
      </c>
      <c r="F50" s="10">
        <v>15490</v>
      </c>
      <c r="G50" s="67"/>
    </row>
    <row r="51" spans="1:7">
      <c r="A51" s="90"/>
      <c r="B51" s="72"/>
      <c r="C51" s="57" t="s">
        <v>6</v>
      </c>
      <c r="D51" s="58"/>
      <c r="E51" s="41">
        <v>570102</v>
      </c>
      <c r="F51" s="13">
        <f t="shared" ref="F51" si="2">SUM(F21:F50)</f>
        <v>464729</v>
      </c>
      <c r="G51" s="67"/>
    </row>
    <row r="52" spans="1:7">
      <c r="A52" s="90"/>
      <c r="B52" s="59" t="s">
        <v>8</v>
      </c>
      <c r="C52" s="60"/>
      <c r="D52" s="61"/>
      <c r="E52" s="42">
        <v>2291158</v>
      </c>
      <c r="F52" s="14">
        <f>F51+F20+F4</f>
        <v>1950205</v>
      </c>
      <c r="G52" s="15">
        <v>14</v>
      </c>
    </row>
    <row r="53" spans="1:7">
      <c r="A53" s="90"/>
      <c r="B53" s="62" t="s">
        <v>303</v>
      </c>
      <c r="C53" s="29" t="s">
        <v>142</v>
      </c>
      <c r="D53" s="22"/>
      <c r="E53" s="11">
        <v>11897</v>
      </c>
      <c r="F53" s="10">
        <v>9243</v>
      </c>
      <c r="G53" s="63">
        <v>1</v>
      </c>
    </row>
    <row r="54" spans="1:7">
      <c r="A54" s="90"/>
      <c r="B54" s="62"/>
      <c r="C54" s="29" t="s">
        <v>143</v>
      </c>
      <c r="D54" s="22"/>
      <c r="E54" s="11">
        <v>5019</v>
      </c>
      <c r="F54" s="10">
        <v>3205</v>
      </c>
      <c r="G54" s="63"/>
    </row>
    <row r="55" spans="1:7">
      <c r="A55" s="90"/>
      <c r="B55" s="62"/>
      <c r="C55" s="29" t="s">
        <v>144</v>
      </c>
      <c r="D55" s="22"/>
      <c r="E55" s="11">
        <v>24136</v>
      </c>
      <c r="F55" s="10">
        <v>19963</v>
      </c>
      <c r="G55" s="63"/>
    </row>
    <row r="56" spans="1:7">
      <c r="A56" s="90"/>
      <c r="B56" s="62"/>
      <c r="C56" s="29" t="s">
        <v>145</v>
      </c>
      <c r="D56" s="22"/>
      <c r="E56" s="11">
        <v>6769</v>
      </c>
      <c r="F56" s="10">
        <v>8388</v>
      </c>
      <c r="G56" s="63"/>
    </row>
    <row r="57" spans="1:7">
      <c r="A57" s="90"/>
      <c r="B57" s="62"/>
      <c r="C57" s="29" t="s">
        <v>146</v>
      </c>
      <c r="D57" s="22"/>
      <c r="E57" s="11">
        <v>11936</v>
      </c>
      <c r="F57" s="10">
        <v>9588</v>
      </c>
      <c r="G57" s="63"/>
    </row>
    <row r="58" spans="1:7">
      <c r="A58" s="90"/>
      <c r="B58" s="62"/>
      <c r="C58" s="64" t="s">
        <v>191</v>
      </c>
      <c r="D58" s="65"/>
      <c r="E58" s="43">
        <v>59757</v>
      </c>
      <c r="F58" s="16">
        <f t="shared" ref="F58" si="3">SUM(F53:F57)</f>
        <v>50387</v>
      </c>
      <c r="G58" s="63"/>
    </row>
    <row r="59" spans="1:7" ht="15.75" customHeight="1">
      <c r="A59" s="91"/>
      <c r="B59" s="87" t="s">
        <v>195</v>
      </c>
      <c r="C59" s="105"/>
      <c r="D59" s="106"/>
      <c r="E59" s="44">
        <v>2350915</v>
      </c>
      <c r="F59" s="2">
        <f t="shared" ref="F59" si="4">F52+F58</f>
        <v>2000592</v>
      </c>
      <c r="G59" s="17">
        <v>15</v>
      </c>
    </row>
    <row r="60" spans="1:7" ht="15" customHeight="1">
      <c r="A60" s="89" t="s">
        <v>30</v>
      </c>
      <c r="B60" s="73" t="s">
        <v>251</v>
      </c>
      <c r="C60" s="7" t="s">
        <v>31</v>
      </c>
      <c r="D60" s="1"/>
      <c r="E60" s="11">
        <v>55301</v>
      </c>
      <c r="F60" s="10">
        <v>38170</v>
      </c>
      <c r="G60" s="67">
        <v>5</v>
      </c>
    </row>
    <row r="61" spans="1:7">
      <c r="A61" s="90"/>
      <c r="B61" s="73"/>
      <c r="C61" s="7" t="s">
        <v>32</v>
      </c>
      <c r="D61" s="1"/>
      <c r="E61" s="11">
        <v>58004</v>
      </c>
      <c r="F61" s="10">
        <v>30604</v>
      </c>
      <c r="G61" s="67"/>
    </row>
    <row r="62" spans="1:7">
      <c r="A62" s="90"/>
      <c r="B62" s="73"/>
      <c r="C62" s="7" t="s">
        <v>33</v>
      </c>
      <c r="D62" s="1"/>
      <c r="E62" s="11">
        <v>47421</v>
      </c>
      <c r="F62" s="10">
        <v>28521</v>
      </c>
      <c r="G62" s="67"/>
    </row>
    <row r="63" spans="1:7">
      <c r="A63" s="90"/>
      <c r="B63" s="73"/>
      <c r="C63" s="7" t="s">
        <v>34</v>
      </c>
      <c r="D63" s="1"/>
      <c r="E63" s="11">
        <v>31263</v>
      </c>
      <c r="F63" s="10">
        <v>92191</v>
      </c>
      <c r="G63" s="67"/>
    </row>
    <row r="64" spans="1:7">
      <c r="A64" s="90"/>
      <c r="B64" s="73"/>
      <c r="C64" s="7" t="s">
        <v>35</v>
      </c>
      <c r="D64" s="1"/>
      <c r="E64" s="11">
        <v>89558</v>
      </c>
      <c r="F64" s="10">
        <v>45702</v>
      </c>
      <c r="G64" s="67"/>
    </row>
    <row r="65" spans="1:7">
      <c r="A65" s="90"/>
      <c r="B65" s="73"/>
      <c r="C65" s="7" t="s">
        <v>36</v>
      </c>
      <c r="D65" s="1"/>
      <c r="E65" s="11">
        <v>34868</v>
      </c>
      <c r="F65" s="10">
        <v>40667</v>
      </c>
      <c r="G65" s="67"/>
    </row>
    <row r="66" spans="1:7">
      <c r="A66" s="90"/>
      <c r="B66" s="73"/>
      <c r="C66" s="7" t="s">
        <v>37</v>
      </c>
      <c r="D66" s="1"/>
      <c r="E66" s="11">
        <v>69484</v>
      </c>
      <c r="F66" s="10">
        <v>67956</v>
      </c>
      <c r="G66" s="67"/>
    </row>
    <row r="67" spans="1:7">
      <c r="A67" s="90"/>
      <c r="B67" s="73"/>
      <c r="C67" s="7" t="s">
        <v>38</v>
      </c>
      <c r="D67" s="1"/>
      <c r="E67" s="11">
        <v>54412</v>
      </c>
      <c r="F67" s="10">
        <v>27715</v>
      </c>
      <c r="G67" s="67"/>
    </row>
    <row r="68" spans="1:7">
      <c r="A68" s="90"/>
      <c r="B68" s="73"/>
      <c r="C68" s="7" t="s">
        <v>39</v>
      </c>
      <c r="D68" s="1"/>
      <c r="E68" s="11">
        <v>28134</v>
      </c>
      <c r="F68" s="10">
        <v>38169</v>
      </c>
      <c r="G68" s="67"/>
    </row>
    <row r="69" spans="1:7">
      <c r="A69" s="90"/>
      <c r="B69" s="73"/>
      <c r="C69" s="7" t="s">
        <v>40</v>
      </c>
      <c r="D69" s="1"/>
      <c r="E69" s="11">
        <v>43603</v>
      </c>
      <c r="F69" s="10">
        <v>26898</v>
      </c>
      <c r="G69" s="67"/>
    </row>
    <row r="70" spans="1:7">
      <c r="A70" s="90"/>
      <c r="B70" s="73"/>
      <c r="C70" s="7" t="s">
        <v>276</v>
      </c>
      <c r="D70" s="1"/>
      <c r="E70" s="11">
        <v>32269</v>
      </c>
      <c r="F70" s="10">
        <v>26254</v>
      </c>
      <c r="G70" s="67"/>
    </row>
    <row r="71" spans="1:7">
      <c r="A71" s="90"/>
      <c r="B71" s="73"/>
      <c r="C71" s="8" t="s">
        <v>45</v>
      </c>
      <c r="D71" s="8"/>
      <c r="E71" s="11">
        <v>42822</v>
      </c>
      <c r="F71" s="10">
        <v>67308</v>
      </c>
      <c r="G71" s="67"/>
    </row>
    <row r="72" spans="1:7">
      <c r="A72" s="90"/>
      <c r="B72" s="73"/>
      <c r="C72" s="68" t="s">
        <v>6</v>
      </c>
      <c r="D72" s="68"/>
      <c r="E72" s="49">
        <v>587139</v>
      </c>
      <c r="F72" s="50">
        <f t="shared" ref="F72" si="5">SUM(F60:F71)</f>
        <v>530155</v>
      </c>
      <c r="G72" s="67"/>
    </row>
    <row r="73" spans="1:7">
      <c r="A73" s="90"/>
      <c r="B73" s="69" t="s">
        <v>252</v>
      </c>
      <c r="C73" s="8" t="s">
        <v>41</v>
      </c>
      <c r="D73" s="8"/>
      <c r="E73" s="11">
        <v>48324</v>
      </c>
      <c r="F73" s="10">
        <v>39884</v>
      </c>
      <c r="G73" s="67">
        <v>5</v>
      </c>
    </row>
    <row r="74" spans="1:7">
      <c r="A74" s="90"/>
      <c r="B74" s="69"/>
      <c r="C74" s="8" t="s">
        <v>42</v>
      </c>
      <c r="D74" s="8"/>
      <c r="E74" s="11">
        <v>40913</v>
      </c>
      <c r="F74" s="10">
        <v>79158</v>
      </c>
      <c r="G74" s="67"/>
    </row>
    <row r="75" spans="1:7">
      <c r="A75" s="90"/>
      <c r="B75" s="69"/>
      <c r="C75" s="8" t="s">
        <v>43</v>
      </c>
      <c r="D75" s="8"/>
      <c r="E75" s="11">
        <v>49025</v>
      </c>
      <c r="F75" s="10">
        <v>19550</v>
      </c>
      <c r="G75" s="67"/>
    </row>
    <row r="76" spans="1:7">
      <c r="A76" s="90"/>
      <c r="B76" s="69"/>
      <c r="C76" s="8" t="s">
        <v>44</v>
      </c>
      <c r="D76" s="8"/>
      <c r="E76" s="11">
        <v>39839</v>
      </c>
      <c r="F76" s="10">
        <v>79805</v>
      </c>
      <c r="G76" s="67"/>
    </row>
    <row r="77" spans="1:7">
      <c r="A77" s="90"/>
      <c r="B77" s="69"/>
      <c r="C77" s="8" t="s">
        <v>46</v>
      </c>
      <c r="D77" s="8"/>
      <c r="E77" s="11">
        <v>35495</v>
      </c>
      <c r="F77" s="10">
        <v>44030</v>
      </c>
      <c r="G77" s="67"/>
    </row>
    <row r="78" spans="1:7">
      <c r="A78" s="90"/>
      <c r="B78" s="69"/>
      <c r="C78" s="8" t="s">
        <v>47</v>
      </c>
      <c r="D78" s="8"/>
      <c r="E78" s="11">
        <v>27425</v>
      </c>
      <c r="F78" s="10">
        <v>19415</v>
      </c>
      <c r="G78" s="67"/>
    </row>
    <row r="79" spans="1:7">
      <c r="A79" s="90"/>
      <c r="B79" s="69"/>
      <c r="C79" s="8" t="s">
        <v>48</v>
      </c>
      <c r="D79" s="8"/>
      <c r="E79" s="11">
        <v>30021</v>
      </c>
      <c r="F79" s="10">
        <v>85930</v>
      </c>
      <c r="G79" s="67"/>
    </row>
    <row r="80" spans="1:7">
      <c r="A80" s="90"/>
      <c r="B80" s="69"/>
      <c r="C80" s="8" t="s">
        <v>49</v>
      </c>
      <c r="D80" s="8"/>
      <c r="E80" s="11">
        <v>12976</v>
      </c>
      <c r="F80" s="10">
        <v>24515</v>
      </c>
      <c r="G80" s="67"/>
    </row>
    <row r="81" spans="1:7">
      <c r="A81" s="90"/>
      <c r="B81" s="69"/>
      <c r="C81" s="8" t="s">
        <v>50</v>
      </c>
      <c r="D81" s="8"/>
      <c r="E81" s="11">
        <v>62935</v>
      </c>
      <c r="F81" s="10">
        <v>25733</v>
      </c>
      <c r="G81" s="67"/>
    </row>
    <row r="82" spans="1:7">
      <c r="A82" s="90"/>
      <c r="B82" s="69"/>
      <c r="C82" s="8" t="s">
        <v>52</v>
      </c>
      <c r="D82" s="8"/>
      <c r="E82" s="11">
        <v>54831</v>
      </c>
      <c r="F82" s="10">
        <v>44977</v>
      </c>
      <c r="G82" s="67"/>
    </row>
    <row r="83" spans="1:7">
      <c r="A83" s="90"/>
      <c r="B83" s="69"/>
      <c r="C83" s="70" t="s">
        <v>6</v>
      </c>
      <c r="D83" s="71"/>
      <c r="E83" s="12">
        <v>401784</v>
      </c>
      <c r="F83" s="18">
        <f t="shared" ref="F83" si="6">SUM(F73:F82)</f>
        <v>462997</v>
      </c>
      <c r="G83" s="67"/>
    </row>
    <row r="84" spans="1:7">
      <c r="A84" s="90"/>
      <c r="B84" s="72" t="s">
        <v>253</v>
      </c>
      <c r="C84" s="8" t="s">
        <v>53</v>
      </c>
      <c r="D84" s="8"/>
      <c r="E84" s="11">
        <v>57885</v>
      </c>
      <c r="F84" s="10">
        <v>118130</v>
      </c>
      <c r="G84" s="67">
        <v>5</v>
      </c>
    </row>
    <row r="85" spans="1:7">
      <c r="A85" s="90"/>
      <c r="B85" s="72"/>
      <c r="C85" s="8" t="s">
        <v>54</v>
      </c>
      <c r="D85" s="8"/>
      <c r="E85" s="11">
        <v>69413</v>
      </c>
      <c r="F85" s="10">
        <v>50487</v>
      </c>
      <c r="G85" s="67"/>
    </row>
    <row r="86" spans="1:7">
      <c r="A86" s="90"/>
      <c r="B86" s="72"/>
      <c r="C86" s="8" t="s">
        <v>55</v>
      </c>
      <c r="D86" s="8"/>
      <c r="E86" s="11">
        <v>57112</v>
      </c>
      <c r="F86" s="10">
        <v>26574</v>
      </c>
      <c r="G86" s="67"/>
    </row>
    <row r="87" spans="1:7">
      <c r="A87" s="90"/>
      <c r="B87" s="72"/>
      <c r="C87" s="8" t="s">
        <v>56</v>
      </c>
      <c r="D87" s="8"/>
      <c r="E87" s="11">
        <v>44587</v>
      </c>
      <c r="F87" s="10">
        <v>24624</v>
      </c>
      <c r="G87" s="67"/>
    </row>
    <row r="88" spans="1:7">
      <c r="A88" s="90"/>
      <c r="B88" s="72"/>
      <c r="C88" s="8" t="s">
        <v>57</v>
      </c>
      <c r="D88" s="8"/>
      <c r="E88" s="11">
        <v>60144</v>
      </c>
      <c r="F88" s="10">
        <v>34522</v>
      </c>
      <c r="G88" s="67"/>
    </row>
    <row r="89" spans="1:7">
      <c r="A89" s="90"/>
      <c r="B89" s="72"/>
      <c r="C89" s="8" t="s">
        <v>58</v>
      </c>
      <c r="D89" s="8"/>
      <c r="E89" s="11">
        <v>79795</v>
      </c>
      <c r="F89" s="10">
        <v>39694</v>
      </c>
      <c r="G89" s="67"/>
    </row>
    <row r="90" spans="1:7">
      <c r="A90" s="90"/>
      <c r="B90" s="72"/>
      <c r="C90" s="8" t="s">
        <v>59</v>
      </c>
      <c r="D90" s="8"/>
      <c r="E90" s="11">
        <v>78279</v>
      </c>
      <c r="F90" s="10">
        <v>45818</v>
      </c>
      <c r="G90" s="67"/>
    </row>
    <row r="91" spans="1:7">
      <c r="A91" s="90"/>
      <c r="B91" s="72"/>
      <c r="C91" s="8" t="s">
        <v>60</v>
      </c>
      <c r="D91" s="8"/>
      <c r="E91" s="11">
        <v>53260</v>
      </c>
      <c r="F91" s="10">
        <v>30721</v>
      </c>
      <c r="G91" s="67"/>
    </row>
    <row r="92" spans="1:7">
      <c r="A92" s="90"/>
      <c r="B92" s="72"/>
      <c r="C92" s="8" t="s">
        <v>61</v>
      </c>
      <c r="D92" s="8"/>
      <c r="E92" s="11">
        <v>64038</v>
      </c>
      <c r="F92" s="10">
        <v>53758</v>
      </c>
      <c r="G92" s="67"/>
    </row>
    <row r="93" spans="1:7">
      <c r="A93" s="90"/>
      <c r="B93" s="72"/>
      <c r="C93" s="8" t="s">
        <v>51</v>
      </c>
      <c r="D93" s="8"/>
      <c r="E93" s="11">
        <v>65710</v>
      </c>
      <c r="F93" s="10">
        <v>36007</v>
      </c>
      <c r="G93" s="67"/>
    </row>
    <row r="94" spans="1:7">
      <c r="A94" s="90"/>
      <c r="B94" s="72"/>
      <c r="C94" s="52" t="s">
        <v>6</v>
      </c>
      <c r="D94" s="5"/>
      <c r="E94" s="41">
        <v>630223</v>
      </c>
      <c r="F94" s="13">
        <f t="shared" ref="F94" si="7">SUM(F84:F93)</f>
        <v>460335</v>
      </c>
      <c r="G94" s="67"/>
    </row>
    <row r="95" spans="1:7">
      <c r="A95" s="90"/>
      <c r="B95" s="59" t="s">
        <v>8</v>
      </c>
      <c r="C95" s="60"/>
      <c r="D95" s="61"/>
      <c r="E95" s="44">
        <v>1619146</v>
      </c>
      <c r="F95" s="2">
        <f t="shared" ref="F95" si="8">SUM(F83,F94,F72)</f>
        <v>1453487</v>
      </c>
      <c r="G95" s="15">
        <v>15</v>
      </c>
    </row>
    <row r="96" spans="1:7">
      <c r="A96" s="90"/>
      <c r="B96" s="62" t="s">
        <v>303</v>
      </c>
      <c r="C96" s="8" t="s">
        <v>147</v>
      </c>
      <c r="D96" s="8"/>
      <c r="E96" s="11">
        <v>24251</v>
      </c>
      <c r="F96" s="10">
        <v>17309</v>
      </c>
      <c r="G96" s="63">
        <v>6</v>
      </c>
    </row>
    <row r="97" spans="1:7" ht="15.75" customHeight="1">
      <c r="A97" s="90"/>
      <c r="B97" s="62"/>
      <c r="C97" s="8" t="s">
        <v>148</v>
      </c>
      <c r="D97" s="8"/>
      <c r="E97" s="11">
        <v>31106</v>
      </c>
      <c r="F97" s="10">
        <v>25305</v>
      </c>
      <c r="G97" s="63"/>
    </row>
    <row r="98" spans="1:7" ht="17.25" customHeight="1">
      <c r="A98" s="90"/>
      <c r="B98" s="62"/>
      <c r="C98" s="8" t="s">
        <v>149</v>
      </c>
      <c r="D98" s="8"/>
      <c r="E98" s="11">
        <v>1901</v>
      </c>
      <c r="F98" s="10">
        <v>1827</v>
      </c>
      <c r="G98" s="63"/>
    </row>
    <row r="99" spans="1:7">
      <c r="A99" s="90"/>
      <c r="B99" s="62"/>
      <c r="C99" s="8" t="s">
        <v>150</v>
      </c>
      <c r="D99" s="8"/>
      <c r="E99" s="11">
        <v>3895</v>
      </c>
      <c r="F99" s="10">
        <v>4425</v>
      </c>
      <c r="G99" s="63"/>
    </row>
    <row r="100" spans="1:7">
      <c r="A100" s="90"/>
      <c r="B100" s="62"/>
      <c r="C100" s="8" t="s">
        <v>151</v>
      </c>
      <c r="D100" s="8"/>
      <c r="E100" s="11">
        <v>152242</v>
      </c>
      <c r="F100" s="10">
        <v>130583</v>
      </c>
      <c r="G100" s="63"/>
    </row>
    <row r="101" spans="1:7">
      <c r="A101" s="90"/>
      <c r="B101" s="62"/>
      <c r="C101" s="8" t="s">
        <v>152</v>
      </c>
      <c r="D101" s="8"/>
      <c r="E101" s="11">
        <v>801</v>
      </c>
      <c r="F101" s="10">
        <v>813</v>
      </c>
      <c r="G101" s="63"/>
    </row>
    <row r="102" spans="1:7">
      <c r="A102" s="90"/>
      <c r="B102" s="62"/>
      <c r="C102" s="8" t="s">
        <v>153</v>
      </c>
      <c r="D102" s="8"/>
      <c r="E102" s="11">
        <v>8980</v>
      </c>
      <c r="F102" s="10">
        <v>6680</v>
      </c>
      <c r="G102" s="63"/>
    </row>
    <row r="103" spans="1:7">
      <c r="A103" s="90"/>
      <c r="B103" s="62"/>
      <c r="C103" s="8" t="s">
        <v>154</v>
      </c>
      <c r="D103" s="8"/>
      <c r="E103" s="11">
        <v>82072</v>
      </c>
      <c r="F103" s="10">
        <v>77188</v>
      </c>
      <c r="G103" s="63"/>
    </row>
    <row r="104" spans="1:7">
      <c r="A104" s="90"/>
      <c r="B104" s="62"/>
      <c r="C104" s="8" t="s">
        <v>155</v>
      </c>
      <c r="D104" s="8"/>
      <c r="E104" s="11">
        <v>31463</v>
      </c>
      <c r="F104" s="10">
        <v>34500</v>
      </c>
      <c r="G104" s="63"/>
    </row>
    <row r="105" spans="1:7">
      <c r="A105" s="90"/>
      <c r="B105" s="62"/>
      <c r="C105" s="8" t="s">
        <v>156</v>
      </c>
      <c r="D105" s="8"/>
      <c r="E105" s="11">
        <v>2025</v>
      </c>
      <c r="F105" s="10">
        <v>1721</v>
      </c>
      <c r="G105" s="63"/>
    </row>
    <row r="106" spans="1:7">
      <c r="A106" s="90"/>
      <c r="B106" s="62"/>
      <c r="C106" s="8" t="s">
        <v>157</v>
      </c>
      <c r="D106" s="8"/>
      <c r="E106" s="11">
        <v>3059</v>
      </c>
      <c r="F106" s="10">
        <v>2945</v>
      </c>
      <c r="G106" s="63"/>
    </row>
    <row r="107" spans="1:7">
      <c r="A107" s="90"/>
      <c r="B107" s="62"/>
      <c r="C107" s="8" t="s">
        <v>158</v>
      </c>
      <c r="D107" s="8"/>
      <c r="E107" s="11">
        <v>16213</v>
      </c>
      <c r="F107" s="10">
        <v>14086</v>
      </c>
      <c r="G107" s="63"/>
    </row>
    <row r="108" spans="1:7">
      <c r="A108" s="90"/>
      <c r="B108" s="62"/>
      <c r="C108" s="8" t="s">
        <v>159</v>
      </c>
      <c r="D108" s="8"/>
      <c r="E108" s="11">
        <v>8394</v>
      </c>
      <c r="F108" s="10">
        <v>6452</v>
      </c>
      <c r="G108" s="63"/>
    </row>
    <row r="109" spans="1:7">
      <c r="A109" s="90"/>
      <c r="B109" s="62"/>
      <c r="C109" s="8" t="s">
        <v>160</v>
      </c>
      <c r="D109" s="8"/>
      <c r="E109" s="11">
        <v>10673</v>
      </c>
      <c r="F109" s="10">
        <v>8628</v>
      </c>
      <c r="G109" s="63"/>
    </row>
    <row r="110" spans="1:7">
      <c r="A110" s="90"/>
      <c r="B110" s="62"/>
      <c r="C110" s="8" t="s">
        <v>161</v>
      </c>
      <c r="D110" s="8"/>
      <c r="E110" s="11">
        <v>1494</v>
      </c>
      <c r="F110" s="10">
        <v>1902</v>
      </c>
      <c r="G110" s="63"/>
    </row>
    <row r="111" spans="1:7">
      <c r="A111" s="90"/>
      <c r="B111" s="62"/>
      <c r="C111" s="8" t="s">
        <v>162</v>
      </c>
      <c r="D111" s="8"/>
      <c r="E111" s="11">
        <v>2636</v>
      </c>
      <c r="F111" s="10">
        <v>2399</v>
      </c>
      <c r="G111" s="63"/>
    </row>
    <row r="112" spans="1:7" ht="15.75" customHeight="1">
      <c r="A112" s="90"/>
      <c r="B112" s="62"/>
      <c r="C112" s="8" t="s">
        <v>163</v>
      </c>
      <c r="D112" s="8"/>
      <c r="E112" s="11">
        <v>3026</v>
      </c>
      <c r="F112" s="10">
        <v>2976</v>
      </c>
      <c r="G112" s="63"/>
    </row>
    <row r="113" spans="1:7">
      <c r="A113" s="90"/>
      <c r="B113" s="62"/>
      <c r="C113" s="8" t="s">
        <v>164</v>
      </c>
      <c r="D113" s="8"/>
      <c r="E113" s="11">
        <v>15635</v>
      </c>
      <c r="F113" s="10">
        <v>10321</v>
      </c>
      <c r="G113" s="63"/>
    </row>
    <row r="114" spans="1:7">
      <c r="A114" s="90"/>
      <c r="B114" s="62"/>
      <c r="C114" s="8" t="s">
        <v>165</v>
      </c>
      <c r="D114" s="8"/>
      <c r="E114" s="11">
        <v>1732</v>
      </c>
      <c r="F114" s="10">
        <v>1523</v>
      </c>
      <c r="G114" s="63"/>
    </row>
    <row r="115" spans="1:7">
      <c r="A115" s="90"/>
      <c r="B115" s="62"/>
      <c r="C115" s="8" t="s">
        <v>166</v>
      </c>
      <c r="D115" s="8"/>
      <c r="E115" s="11">
        <v>4798</v>
      </c>
      <c r="F115" s="10">
        <v>3869</v>
      </c>
      <c r="G115" s="63"/>
    </row>
    <row r="116" spans="1:7">
      <c r="A116" s="90"/>
      <c r="B116" s="62"/>
      <c r="C116" s="8" t="s">
        <v>167</v>
      </c>
      <c r="D116" s="8"/>
      <c r="E116" s="11">
        <v>789</v>
      </c>
      <c r="F116" s="10">
        <v>884</v>
      </c>
      <c r="G116" s="63"/>
    </row>
    <row r="117" spans="1:7">
      <c r="A117" s="90"/>
      <c r="B117" s="62"/>
      <c r="C117" s="8" t="s">
        <v>168</v>
      </c>
      <c r="D117" s="8"/>
      <c r="E117" s="11">
        <v>16645</v>
      </c>
      <c r="F117" s="10">
        <v>14914</v>
      </c>
      <c r="G117" s="63"/>
    </row>
    <row r="118" spans="1:7">
      <c r="A118" s="90"/>
      <c r="B118" s="62"/>
      <c r="C118" s="8" t="s">
        <v>169</v>
      </c>
      <c r="D118" s="8"/>
      <c r="E118" s="11">
        <v>17930</v>
      </c>
      <c r="F118" s="10">
        <v>16514</v>
      </c>
      <c r="G118" s="63"/>
    </row>
    <row r="119" spans="1:7">
      <c r="A119" s="90"/>
      <c r="B119" s="62"/>
      <c r="C119" s="8" t="s">
        <v>170</v>
      </c>
      <c r="D119" s="8"/>
      <c r="E119" s="11">
        <v>28910</v>
      </c>
      <c r="F119" s="10">
        <v>29206</v>
      </c>
      <c r="G119" s="63"/>
    </row>
    <row r="120" spans="1:7">
      <c r="A120" s="90"/>
      <c r="B120" s="62"/>
      <c r="C120" s="8" t="s">
        <v>171</v>
      </c>
      <c r="D120" s="8"/>
      <c r="E120" s="11">
        <v>5488</v>
      </c>
      <c r="F120" s="10">
        <v>5703</v>
      </c>
      <c r="G120" s="63"/>
    </row>
    <row r="121" spans="1:7">
      <c r="A121" s="90"/>
      <c r="B121" s="62"/>
      <c r="C121" s="8" t="s">
        <v>172</v>
      </c>
      <c r="D121" s="8"/>
      <c r="E121" s="11">
        <v>13593</v>
      </c>
      <c r="F121" s="10">
        <v>12483</v>
      </c>
      <c r="G121" s="63"/>
    </row>
    <row r="122" spans="1:7">
      <c r="A122" s="90"/>
      <c r="B122" s="62"/>
      <c r="C122" s="8" t="s">
        <v>173</v>
      </c>
      <c r="D122" s="8"/>
      <c r="E122" s="11">
        <v>16056</v>
      </c>
      <c r="F122" s="10">
        <v>15295</v>
      </c>
      <c r="G122" s="63"/>
    </row>
    <row r="123" spans="1:7">
      <c r="A123" s="90"/>
      <c r="B123" s="62"/>
      <c r="C123" s="8" t="s">
        <v>174</v>
      </c>
      <c r="D123" s="8"/>
      <c r="E123" s="11">
        <v>32357</v>
      </c>
      <c r="F123" s="10">
        <v>29487</v>
      </c>
      <c r="G123" s="63"/>
    </row>
    <row r="124" spans="1:7">
      <c r="A124" s="90"/>
      <c r="B124" s="62"/>
      <c r="C124" s="8" t="s">
        <v>175</v>
      </c>
      <c r="D124" s="8"/>
      <c r="E124" s="11">
        <v>7243</v>
      </c>
      <c r="F124" s="10">
        <v>5938</v>
      </c>
      <c r="G124" s="63"/>
    </row>
    <row r="125" spans="1:7">
      <c r="A125" s="90"/>
      <c r="B125" s="62"/>
      <c r="C125" s="8" t="s">
        <v>176</v>
      </c>
      <c r="D125" s="8"/>
      <c r="E125" s="11">
        <v>2823</v>
      </c>
      <c r="F125" s="10">
        <v>2475</v>
      </c>
      <c r="G125" s="63"/>
    </row>
    <row r="126" spans="1:7">
      <c r="A126" s="90"/>
      <c r="B126" s="62"/>
      <c r="C126" s="8" t="s">
        <v>177</v>
      </c>
      <c r="D126" s="8"/>
      <c r="E126" s="11">
        <v>49944</v>
      </c>
      <c r="F126" s="10">
        <v>49945</v>
      </c>
      <c r="G126" s="63"/>
    </row>
    <row r="127" spans="1:7">
      <c r="A127" s="90"/>
      <c r="B127" s="62"/>
      <c r="C127" s="8" t="s">
        <v>178</v>
      </c>
      <c r="D127" s="8"/>
      <c r="E127" s="11">
        <v>17854</v>
      </c>
      <c r="F127" s="10">
        <v>17091</v>
      </c>
      <c r="G127" s="63"/>
    </row>
    <row r="128" spans="1:7">
      <c r="A128" s="90"/>
      <c r="B128" s="62"/>
      <c r="C128" s="8" t="s">
        <v>179</v>
      </c>
      <c r="D128" s="8"/>
      <c r="E128" s="11">
        <v>4017</v>
      </c>
      <c r="F128" s="10">
        <v>4801</v>
      </c>
      <c r="G128" s="63"/>
    </row>
    <row r="129" spans="1:7" ht="19.5" customHeight="1">
      <c r="A129" s="90"/>
      <c r="B129" s="62"/>
      <c r="C129" s="64" t="s">
        <v>191</v>
      </c>
      <c r="D129" s="86"/>
      <c r="E129" s="45">
        <v>620045</v>
      </c>
      <c r="F129" s="19">
        <f t="shared" ref="F129" si="9">SUM(F96:F128)</f>
        <v>560188</v>
      </c>
      <c r="G129" s="63"/>
    </row>
    <row r="130" spans="1:7" ht="13.5" customHeight="1">
      <c r="A130" s="91"/>
      <c r="B130" s="87" t="s">
        <v>195</v>
      </c>
      <c r="C130" s="105"/>
      <c r="D130" s="106"/>
      <c r="E130" s="44">
        <v>2239191</v>
      </c>
      <c r="F130" s="2">
        <f t="shared" ref="F130" si="10">F95+F129</f>
        <v>2013675</v>
      </c>
      <c r="G130" s="17">
        <v>21</v>
      </c>
    </row>
    <row r="131" spans="1:7" ht="15" customHeight="1">
      <c r="A131" s="89" t="s">
        <v>76</v>
      </c>
      <c r="B131" s="73" t="s">
        <v>192</v>
      </c>
      <c r="C131" s="30" t="s">
        <v>76</v>
      </c>
      <c r="D131" s="30"/>
      <c r="E131" s="11">
        <v>17992</v>
      </c>
      <c r="F131" s="10">
        <v>70391</v>
      </c>
      <c r="G131" s="67">
        <v>5</v>
      </c>
    </row>
    <row r="132" spans="1:7">
      <c r="A132" s="90"/>
      <c r="B132" s="73"/>
      <c r="C132" s="8" t="s">
        <v>278</v>
      </c>
      <c r="D132" s="8"/>
      <c r="E132" s="11">
        <v>45873</v>
      </c>
      <c r="F132" s="10">
        <v>45246</v>
      </c>
      <c r="G132" s="67"/>
    </row>
    <row r="133" spans="1:7">
      <c r="A133" s="90"/>
      <c r="B133" s="73"/>
      <c r="C133" s="8" t="s">
        <v>77</v>
      </c>
      <c r="D133" s="8"/>
      <c r="E133" s="11">
        <v>26593</v>
      </c>
      <c r="F133" s="10">
        <v>1663</v>
      </c>
      <c r="G133" s="67"/>
    </row>
    <row r="134" spans="1:7">
      <c r="A134" s="90"/>
      <c r="B134" s="73"/>
      <c r="C134" s="7" t="s">
        <v>78</v>
      </c>
      <c r="D134" s="1"/>
      <c r="E134" s="11">
        <v>25104</v>
      </c>
      <c r="F134" s="10">
        <v>23645</v>
      </c>
      <c r="G134" s="67"/>
    </row>
    <row r="135" spans="1:7">
      <c r="A135" s="90"/>
      <c r="B135" s="73"/>
      <c r="C135" s="68" t="s">
        <v>6</v>
      </c>
      <c r="D135" s="68"/>
      <c r="E135" s="49">
        <v>115562</v>
      </c>
      <c r="F135" s="50">
        <f t="shared" ref="F135" si="11">SUM(F131:F134)</f>
        <v>140945</v>
      </c>
      <c r="G135" s="67"/>
    </row>
    <row r="136" spans="1:7">
      <c r="A136" s="90"/>
      <c r="B136" s="69" t="s">
        <v>189</v>
      </c>
      <c r="C136" s="8" t="s">
        <v>79</v>
      </c>
      <c r="D136" s="8"/>
      <c r="E136" s="11">
        <v>87348</v>
      </c>
      <c r="F136" s="10">
        <v>62747</v>
      </c>
      <c r="G136" s="67">
        <v>5</v>
      </c>
    </row>
    <row r="137" spans="1:7">
      <c r="A137" s="90"/>
      <c r="B137" s="69"/>
      <c r="C137" s="30" t="s">
        <v>80</v>
      </c>
      <c r="D137" s="30"/>
      <c r="E137" s="11">
        <v>28504</v>
      </c>
      <c r="F137" s="10">
        <v>5392</v>
      </c>
      <c r="G137" s="67"/>
    </row>
    <row r="138" spans="1:7">
      <c r="A138" s="90"/>
      <c r="B138" s="69"/>
      <c r="C138" s="53" t="s">
        <v>277</v>
      </c>
      <c r="D138" s="30"/>
      <c r="E138" s="11">
        <v>10192</v>
      </c>
      <c r="F138" s="10">
        <v>7843</v>
      </c>
      <c r="G138" s="67"/>
    </row>
    <row r="139" spans="1:7">
      <c r="A139" s="90"/>
      <c r="B139" s="69"/>
      <c r="C139" s="70" t="s">
        <v>6</v>
      </c>
      <c r="D139" s="71"/>
      <c r="E139" s="12">
        <v>126044</v>
      </c>
      <c r="F139" s="18">
        <f t="shared" ref="F139" si="12">SUM(F136:F138)</f>
        <v>75982</v>
      </c>
      <c r="G139" s="67"/>
    </row>
    <row r="140" spans="1:7">
      <c r="A140" s="90"/>
      <c r="B140" s="59" t="s">
        <v>8</v>
      </c>
      <c r="C140" s="60"/>
      <c r="D140" s="61"/>
      <c r="E140" s="44">
        <v>241606</v>
      </c>
      <c r="F140" s="2">
        <f t="shared" ref="F140" si="13">SUM(F135,F139)</f>
        <v>216927</v>
      </c>
      <c r="G140" s="15">
        <v>10</v>
      </c>
    </row>
    <row r="141" spans="1:7">
      <c r="A141" s="90"/>
      <c r="B141" s="62" t="s">
        <v>304</v>
      </c>
      <c r="C141" s="29" t="s">
        <v>180</v>
      </c>
      <c r="D141" s="22"/>
      <c r="E141" s="11">
        <v>4366</v>
      </c>
      <c r="F141" s="10">
        <v>2889</v>
      </c>
      <c r="G141" s="63">
        <v>1</v>
      </c>
    </row>
    <row r="142" spans="1:7">
      <c r="A142" s="90"/>
      <c r="B142" s="62"/>
      <c r="C142" s="64" t="s">
        <v>191</v>
      </c>
      <c r="D142" s="65"/>
      <c r="E142" s="45">
        <v>4366</v>
      </c>
      <c r="F142" s="19">
        <f t="shared" ref="F142" si="14">SUM(F141:F141)</f>
        <v>2889</v>
      </c>
      <c r="G142" s="63"/>
    </row>
    <row r="143" spans="1:7">
      <c r="A143" s="91"/>
      <c r="B143" s="87" t="s">
        <v>195</v>
      </c>
      <c r="C143" s="88"/>
      <c r="D143" s="86"/>
      <c r="E143" s="44">
        <v>245972</v>
      </c>
      <c r="F143" s="2">
        <f t="shared" ref="F143" si="15">F140+F142</f>
        <v>219816</v>
      </c>
      <c r="G143" s="17">
        <v>11</v>
      </c>
    </row>
    <row r="144" spans="1:7">
      <c r="A144" s="89" t="s">
        <v>116</v>
      </c>
      <c r="B144" s="73" t="s">
        <v>192</v>
      </c>
      <c r="C144" s="31" t="s">
        <v>274</v>
      </c>
      <c r="D144" s="31"/>
      <c r="E144" s="11">
        <v>27432</v>
      </c>
      <c r="F144" s="10">
        <v>13846</v>
      </c>
      <c r="G144" s="74" t="s">
        <v>268</v>
      </c>
    </row>
    <row r="145" spans="1:7">
      <c r="A145" s="90"/>
      <c r="B145" s="73"/>
      <c r="C145" s="31" t="s">
        <v>275</v>
      </c>
      <c r="D145" s="31"/>
      <c r="E145" s="11">
        <v>19300</v>
      </c>
      <c r="F145" s="10">
        <v>4753</v>
      </c>
      <c r="G145" s="75"/>
    </row>
    <row r="146" spans="1:7">
      <c r="A146" s="90"/>
      <c r="B146" s="73"/>
      <c r="C146" s="31" t="s">
        <v>273</v>
      </c>
      <c r="D146" s="31"/>
      <c r="E146" s="11">
        <v>34190</v>
      </c>
      <c r="F146" s="10">
        <v>5889</v>
      </c>
      <c r="G146" s="75"/>
    </row>
    <row r="147" spans="1:7">
      <c r="A147" s="90"/>
      <c r="B147" s="73"/>
      <c r="C147" s="7" t="s">
        <v>122</v>
      </c>
      <c r="D147" s="30" t="s">
        <v>118</v>
      </c>
      <c r="E147" s="11">
        <v>1142</v>
      </c>
      <c r="F147" s="10">
        <v>24386</v>
      </c>
      <c r="G147" s="75"/>
    </row>
    <row r="148" spans="1:7">
      <c r="A148" s="90"/>
      <c r="B148" s="73"/>
      <c r="C148" s="68" t="s">
        <v>6</v>
      </c>
      <c r="D148" s="68"/>
      <c r="E148" s="49">
        <v>82064</v>
      </c>
      <c r="F148" s="50">
        <f>SUM(F144:F147)</f>
        <v>48874</v>
      </c>
      <c r="G148" s="76"/>
    </row>
    <row r="149" spans="1:7">
      <c r="A149" s="90"/>
      <c r="B149" s="77" t="s">
        <v>189</v>
      </c>
      <c r="C149" s="32" t="s">
        <v>117</v>
      </c>
      <c r="D149" s="31"/>
      <c r="E149" s="11">
        <v>22566</v>
      </c>
      <c r="F149" s="33">
        <v>6051</v>
      </c>
      <c r="G149" s="74" t="s">
        <v>268</v>
      </c>
    </row>
    <row r="150" spans="1:7">
      <c r="A150" s="90"/>
      <c r="B150" s="78"/>
      <c r="C150" s="31" t="s">
        <v>119</v>
      </c>
      <c r="D150" s="31"/>
      <c r="E150" s="11">
        <v>22198</v>
      </c>
      <c r="F150" s="33">
        <v>8705</v>
      </c>
      <c r="G150" s="75"/>
    </row>
    <row r="151" spans="1:7">
      <c r="A151" s="90"/>
      <c r="B151" s="78"/>
      <c r="C151" s="31" t="s">
        <v>120</v>
      </c>
      <c r="D151" s="31"/>
      <c r="E151" s="11">
        <v>3874</v>
      </c>
      <c r="F151" s="33">
        <v>8558</v>
      </c>
      <c r="G151" s="75"/>
    </row>
    <row r="152" spans="1:7">
      <c r="A152" s="90"/>
      <c r="B152" s="78"/>
      <c r="C152" s="31" t="s">
        <v>121</v>
      </c>
      <c r="D152" s="31"/>
      <c r="E152" s="11">
        <v>2781</v>
      </c>
      <c r="F152" s="33">
        <v>5680</v>
      </c>
      <c r="G152" s="75"/>
    </row>
    <row r="153" spans="1:7">
      <c r="A153" s="90"/>
      <c r="B153" s="78"/>
      <c r="C153" s="8" t="s">
        <v>122</v>
      </c>
      <c r="D153" s="8" t="s">
        <v>116</v>
      </c>
      <c r="E153" s="11">
        <v>3233</v>
      </c>
      <c r="F153" s="33">
        <v>40478</v>
      </c>
      <c r="G153" s="75"/>
    </row>
    <row r="154" spans="1:7">
      <c r="A154" s="90"/>
      <c r="B154" s="78"/>
      <c r="C154" s="31" t="s">
        <v>123</v>
      </c>
      <c r="D154" s="31"/>
      <c r="E154" s="11">
        <v>21978</v>
      </c>
      <c r="F154" s="33">
        <v>28923</v>
      </c>
      <c r="G154" s="75"/>
    </row>
    <row r="155" spans="1:7">
      <c r="A155" s="90"/>
      <c r="B155" s="79"/>
      <c r="C155" s="70" t="s">
        <v>6</v>
      </c>
      <c r="D155" s="71"/>
      <c r="E155" s="12">
        <v>76630</v>
      </c>
      <c r="F155" s="18">
        <f t="shared" ref="F155" si="16">SUM(F149:F154)</f>
        <v>98395</v>
      </c>
      <c r="G155" s="76"/>
    </row>
    <row r="156" spans="1:7">
      <c r="A156" s="90"/>
      <c r="B156" s="59" t="s">
        <v>8</v>
      </c>
      <c r="C156" s="60"/>
      <c r="D156" s="61"/>
      <c r="E156" s="44">
        <v>158694</v>
      </c>
      <c r="F156" s="2">
        <f t="shared" ref="F156" si="17">SUM(F148,F155)</f>
        <v>147269</v>
      </c>
      <c r="G156" s="20">
        <v>8</v>
      </c>
    </row>
    <row r="157" spans="1:7">
      <c r="A157" s="90"/>
      <c r="B157" s="80" t="s">
        <v>303</v>
      </c>
      <c r="C157" s="29" t="s">
        <v>181</v>
      </c>
      <c r="D157" s="22"/>
      <c r="E157" s="11">
        <v>4853</v>
      </c>
      <c r="F157" s="33">
        <v>4151</v>
      </c>
      <c r="G157" s="82">
        <v>1</v>
      </c>
    </row>
    <row r="158" spans="1:7">
      <c r="A158" s="90"/>
      <c r="B158" s="80"/>
      <c r="C158" s="29" t="s">
        <v>182</v>
      </c>
      <c r="D158" s="22"/>
      <c r="E158" s="11">
        <v>10028</v>
      </c>
      <c r="F158" s="33">
        <v>10578</v>
      </c>
      <c r="G158" s="83"/>
    </row>
    <row r="159" spans="1:7">
      <c r="A159" s="90"/>
      <c r="B159" s="81"/>
      <c r="C159" s="64" t="s">
        <v>191</v>
      </c>
      <c r="D159" s="86"/>
      <c r="E159" s="45">
        <v>14881</v>
      </c>
      <c r="F159" s="19">
        <f t="shared" ref="F159" si="18">SUM(F157:F158)</f>
        <v>14729</v>
      </c>
      <c r="G159" s="84"/>
    </row>
    <row r="160" spans="1:7">
      <c r="A160" s="91"/>
      <c r="B160" s="87" t="s">
        <v>195</v>
      </c>
      <c r="C160" s="88"/>
      <c r="D160" s="86"/>
      <c r="E160" s="44">
        <v>173575</v>
      </c>
      <c r="F160" s="2">
        <f t="shared" ref="F160" si="19">SUM(F159,F156)</f>
        <v>161998</v>
      </c>
      <c r="G160" s="20">
        <v>9</v>
      </c>
    </row>
    <row r="161" spans="1:7">
      <c r="A161" s="89" t="s">
        <v>2</v>
      </c>
      <c r="B161" s="73" t="s">
        <v>192</v>
      </c>
      <c r="C161" s="38" t="s">
        <v>3</v>
      </c>
      <c r="D161" s="34"/>
      <c r="E161" s="46">
        <v>13605</v>
      </c>
      <c r="F161" s="35">
        <v>8634</v>
      </c>
      <c r="G161" s="85">
        <v>5</v>
      </c>
    </row>
    <row r="162" spans="1:7">
      <c r="A162" s="90"/>
      <c r="B162" s="73"/>
      <c r="C162" s="38" t="s">
        <v>2</v>
      </c>
      <c r="D162" s="34"/>
      <c r="E162" s="46">
        <v>14406</v>
      </c>
      <c r="F162" s="35">
        <v>72523</v>
      </c>
      <c r="G162" s="85"/>
    </row>
    <row r="163" spans="1:7">
      <c r="A163" s="90"/>
      <c r="B163" s="73"/>
      <c r="C163" s="38" t="s">
        <v>4</v>
      </c>
      <c r="D163" s="34"/>
      <c r="E163" s="46">
        <v>82040</v>
      </c>
      <c r="F163" s="35">
        <v>56441</v>
      </c>
      <c r="G163" s="85"/>
    </row>
    <row r="164" spans="1:7">
      <c r="A164" s="90"/>
      <c r="B164" s="73"/>
      <c r="C164" s="53" t="s">
        <v>279</v>
      </c>
      <c r="D164" s="36"/>
      <c r="E164" s="11">
        <v>18569</v>
      </c>
      <c r="F164" s="35">
        <v>9965</v>
      </c>
      <c r="G164" s="85"/>
    </row>
    <row r="165" spans="1:7">
      <c r="A165" s="90"/>
      <c r="B165" s="73"/>
      <c r="C165" s="68" t="s">
        <v>6</v>
      </c>
      <c r="D165" s="68"/>
      <c r="E165" s="49">
        <v>128620</v>
      </c>
      <c r="F165" s="50">
        <f t="shared" ref="F165" si="20">SUM(F161:F164)</f>
        <v>147563</v>
      </c>
      <c r="G165" s="85"/>
    </row>
    <row r="166" spans="1:7">
      <c r="A166" s="90"/>
      <c r="B166" s="69" t="s">
        <v>189</v>
      </c>
      <c r="C166" s="53" t="s">
        <v>280</v>
      </c>
      <c r="D166" s="37"/>
      <c r="E166" s="46">
        <v>80258</v>
      </c>
      <c r="F166" s="35">
        <v>64543</v>
      </c>
      <c r="G166" s="85">
        <v>6</v>
      </c>
    </row>
    <row r="167" spans="1:7">
      <c r="A167" s="90"/>
      <c r="B167" s="69"/>
      <c r="C167" s="38" t="s">
        <v>5</v>
      </c>
      <c r="D167" s="39"/>
      <c r="E167" s="46">
        <v>58648</v>
      </c>
      <c r="F167" s="35">
        <v>38138</v>
      </c>
      <c r="G167" s="85"/>
    </row>
    <row r="168" spans="1:7">
      <c r="A168" s="90"/>
      <c r="B168" s="69"/>
      <c r="C168" s="40" t="s">
        <v>7</v>
      </c>
      <c r="D168" s="37"/>
      <c r="E168" s="11">
        <v>38106</v>
      </c>
      <c r="F168" s="35">
        <v>43054</v>
      </c>
      <c r="G168" s="85"/>
    </row>
    <row r="169" spans="1:7">
      <c r="A169" s="90"/>
      <c r="B169" s="69"/>
      <c r="C169" s="70" t="s">
        <v>6</v>
      </c>
      <c r="D169" s="71"/>
      <c r="E169" s="12">
        <v>177012</v>
      </c>
      <c r="F169" s="18">
        <f t="shared" ref="F169" si="21">SUM(F166:F168)</f>
        <v>145735</v>
      </c>
      <c r="G169" s="85"/>
    </row>
    <row r="170" spans="1:7">
      <c r="A170" s="90"/>
      <c r="B170" s="59" t="s">
        <v>8</v>
      </c>
      <c r="C170" s="60"/>
      <c r="D170" s="61"/>
      <c r="E170" s="44">
        <v>305632</v>
      </c>
      <c r="F170" s="2">
        <f t="shared" ref="F170" si="22">SUM(F165,F169)</f>
        <v>293298</v>
      </c>
      <c r="G170" s="15">
        <v>11</v>
      </c>
    </row>
    <row r="171" spans="1:7">
      <c r="A171" s="90"/>
      <c r="B171" s="62" t="s">
        <v>303</v>
      </c>
      <c r="C171" s="38" t="s">
        <v>269</v>
      </c>
      <c r="D171" s="34"/>
      <c r="E171" s="11">
        <v>9725</v>
      </c>
      <c r="F171" s="35">
        <v>8089</v>
      </c>
      <c r="G171" s="85">
        <v>2</v>
      </c>
    </row>
    <row r="172" spans="1:7">
      <c r="A172" s="90"/>
      <c r="B172" s="62"/>
      <c r="C172" s="38" t="s">
        <v>270</v>
      </c>
      <c r="D172" s="34"/>
      <c r="E172" s="11">
        <v>9335</v>
      </c>
      <c r="F172" s="35">
        <v>6977</v>
      </c>
      <c r="G172" s="85"/>
    </row>
    <row r="173" spans="1:7">
      <c r="A173" s="90"/>
      <c r="B173" s="62"/>
      <c r="C173" s="53" t="s">
        <v>281</v>
      </c>
      <c r="D173" s="34"/>
      <c r="E173" s="11">
        <v>10881</v>
      </c>
      <c r="F173" s="35">
        <v>6759</v>
      </c>
      <c r="G173" s="85"/>
    </row>
    <row r="174" spans="1:7">
      <c r="A174" s="90"/>
      <c r="B174" s="62"/>
      <c r="C174" s="38" t="s">
        <v>183</v>
      </c>
      <c r="D174" s="34"/>
      <c r="E174" s="11">
        <v>11718</v>
      </c>
      <c r="F174" s="35">
        <v>10027</v>
      </c>
      <c r="G174" s="85"/>
    </row>
    <row r="175" spans="1:7">
      <c r="A175" s="90"/>
      <c r="B175" s="62"/>
      <c r="C175" s="38" t="s">
        <v>184</v>
      </c>
      <c r="D175" s="34"/>
      <c r="E175" s="11">
        <v>5763</v>
      </c>
      <c r="F175" s="35">
        <v>4430</v>
      </c>
      <c r="G175" s="85"/>
    </row>
    <row r="176" spans="1:7">
      <c r="A176" s="90"/>
      <c r="B176" s="62"/>
      <c r="C176" s="38" t="s">
        <v>185</v>
      </c>
      <c r="D176" s="34"/>
      <c r="E176" s="11">
        <v>5615</v>
      </c>
      <c r="F176" s="35">
        <v>3842</v>
      </c>
      <c r="G176" s="85"/>
    </row>
    <row r="177" spans="1:7">
      <c r="A177" s="90"/>
      <c r="B177" s="62"/>
      <c r="C177" s="38" t="s">
        <v>186</v>
      </c>
      <c r="D177" s="34"/>
      <c r="E177" s="11">
        <v>9344</v>
      </c>
      <c r="F177" s="35">
        <v>9051</v>
      </c>
      <c r="G177" s="85"/>
    </row>
    <row r="178" spans="1:7">
      <c r="A178" s="90"/>
      <c r="B178" s="62"/>
      <c r="C178" s="64" t="s">
        <v>191</v>
      </c>
      <c r="D178" s="86"/>
      <c r="E178" s="45">
        <v>62381</v>
      </c>
      <c r="F178" s="19">
        <f t="shared" ref="F178" si="23">SUM(F171:F177)</f>
        <v>49175</v>
      </c>
      <c r="G178" s="85"/>
    </row>
    <row r="179" spans="1:7">
      <c r="A179" s="91"/>
      <c r="B179" s="87" t="s">
        <v>195</v>
      </c>
      <c r="C179" s="88"/>
      <c r="D179" s="86"/>
      <c r="E179" s="44">
        <v>368013</v>
      </c>
      <c r="F179" s="2">
        <f t="shared" ref="F179" si="24">SUM(F170,F178)</f>
        <v>342473</v>
      </c>
      <c r="G179" s="17">
        <v>13</v>
      </c>
    </row>
    <row r="180" spans="1:7">
      <c r="A180" s="89" t="s">
        <v>9</v>
      </c>
      <c r="B180" s="73" t="s">
        <v>192</v>
      </c>
      <c r="C180" s="31" t="s">
        <v>9</v>
      </c>
      <c r="D180" s="31"/>
      <c r="E180" s="11">
        <v>54632</v>
      </c>
      <c r="F180" s="11">
        <v>71805</v>
      </c>
      <c r="G180" s="85">
        <v>5</v>
      </c>
    </row>
    <row r="181" spans="1:7">
      <c r="A181" s="90"/>
      <c r="B181" s="73"/>
      <c r="C181" s="31" t="s">
        <v>10</v>
      </c>
      <c r="D181" s="31"/>
      <c r="E181" s="11">
        <v>3978</v>
      </c>
      <c r="F181" s="11">
        <v>3588</v>
      </c>
      <c r="G181" s="85"/>
    </row>
    <row r="182" spans="1:7">
      <c r="A182" s="90"/>
      <c r="B182" s="73"/>
      <c r="C182" s="31" t="s">
        <v>11</v>
      </c>
      <c r="D182" s="31"/>
      <c r="E182" s="11">
        <v>52146</v>
      </c>
      <c r="F182" s="11">
        <v>31043</v>
      </c>
      <c r="G182" s="85"/>
    </row>
    <row r="183" spans="1:7">
      <c r="A183" s="90"/>
      <c r="B183" s="73"/>
      <c r="C183" s="68" t="s">
        <v>6</v>
      </c>
      <c r="D183" s="68"/>
      <c r="E183" s="49">
        <v>110756</v>
      </c>
      <c r="F183" s="50">
        <f t="shared" ref="F183" si="25">SUM(F180:F182)</f>
        <v>106436</v>
      </c>
      <c r="G183" s="85"/>
    </row>
    <row r="184" spans="1:7">
      <c r="A184" s="90"/>
      <c r="B184" s="69" t="s">
        <v>189</v>
      </c>
      <c r="C184" s="31" t="s">
        <v>12</v>
      </c>
      <c r="D184" s="31"/>
      <c r="E184" s="11">
        <v>69877</v>
      </c>
      <c r="F184" s="11">
        <v>68237</v>
      </c>
      <c r="G184" s="85">
        <v>5</v>
      </c>
    </row>
    <row r="185" spans="1:7">
      <c r="A185" s="90"/>
      <c r="B185" s="69"/>
      <c r="C185" s="31" t="s">
        <v>13</v>
      </c>
      <c r="D185" s="31"/>
      <c r="E185" s="11">
        <v>40489</v>
      </c>
      <c r="F185" s="11">
        <v>30491</v>
      </c>
      <c r="G185" s="85"/>
    </row>
    <row r="186" spans="1:7">
      <c r="A186" s="90"/>
      <c r="B186" s="69"/>
      <c r="C186" s="70" t="s">
        <v>6</v>
      </c>
      <c r="D186" s="71"/>
      <c r="E186" s="12">
        <v>110366</v>
      </c>
      <c r="F186" s="18">
        <f t="shared" ref="F186" si="26">SUM(F184:F185)</f>
        <v>98728</v>
      </c>
      <c r="G186" s="85"/>
    </row>
    <row r="187" spans="1:7">
      <c r="A187" s="90"/>
      <c r="B187" s="59" t="s">
        <v>8</v>
      </c>
      <c r="C187" s="60"/>
      <c r="D187" s="61"/>
      <c r="E187" s="44">
        <v>221122</v>
      </c>
      <c r="F187" s="2">
        <f t="shared" ref="F187" si="27">SUM(F183,F186)</f>
        <v>205164</v>
      </c>
      <c r="G187" s="15">
        <v>10</v>
      </c>
    </row>
    <row r="188" spans="1:7">
      <c r="A188" s="90"/>
      <c r="B188" s="62" t="s">
        <v>303</v>
      </c>
      <c r="C188" s="31" t="s">
        <v>193</v>
      </c>
      <c r="D188" s="31"/>
      <c r="E188" s="11">
        <v>2708</v>
      </c>
      <c r="F188" s="11">
        <v>2493</v>
      </c>
      <c r="G188" s="92">
        <v>1</v>
      </c>
    </row>
    <row r="189" spans="1:7">
      <c r="A189" s="90"/>
      <c r="B189" s="62"/>
      <c r="C189" s="31" t="s">
        <v>194</v>
      </c>
      <c r="D189" s="31"/>
      <c r="E189" s="11">
        <v>2647</v>
      </c>
      <c r="F189" s="11">
        <v>3266</v>
      </c>
      <c r="G189" s="92"/>
    </row>
    <row r="190" spans="1:7">
      <c r="A190" s="90"/>
      <c r="B190" s="62"/>
      <c r="C190" s="64" t="s">
        <v>191</v>
      </c>
      <c r="D190" s="86"/>
      <c r="E190" s="45">
        <v>5355</v>
      </c>
      <c r="F190" s="19">
        <f t="shared" ref="F190" si="28">SUM(F188:F189)</f>
        <v>5759</v>
      </c>
      <c r="G190" s="92"/>
    </row>
    <row r="191" spans="1:7">
      <c r="A191" s="91"/>
      <c r="B191" s="87" t="s">
        <v>195</v>
      </c>
      <c r="C191" s="88"/>
      <c r="D191" s="86"/>
      <c r="E191" s="44">
        <v>226477</v>
      </c>
      <c r="F191" s="2">
        <f t="shared" ref="F191" si="29">(F187+F190)</f>
        <v>210923</v>
      </c>
      <c r="G191" s="15">
        <v>11</v>
      </c>
    </row>
    <row r="192" spans="1:7">
      <c r="A192" s="89" t="s">
        <v>14</v>
      </c>
      <c r="B192" s="73" t="s">
        <v>192</v>
      </c>
      <c r="C192" s="31" t="s">
        <v>15</v>
      </c>
      <c r="D192" s="9"/>
      <c r="E192" s="11">
        <v>15942</v>
      </c>
      <c r="F192" s="11">
        <v>34282</v>
      </c>
      <c r="G192" s="85">
        <v>4</v>
      </c>
    </row>
    <row r="193" spans="1:7">
      <c r="A193" s="90"/>
      <c r="B193" s="73"/>
      <c r="C193" s="31" t="s">
        <v>16</v>
      </c>
      <c r="D193" s="9"/>
      <c r="E193" s="11">
        <v>40664</v>
      </c>
      <c r="F193" s="11">
        <v>10504</v>
      </c>
      <c r="G193" s="85"/>
    </row>
    <row r="194" spans="1:7">
      <c r="A194" s="90"/>
      <c r="B194" s="73"/>
      <c r="C194" s="31" t="s">
        <v>17</v>
      </c>
      <c r="D194" s="9"/>
      <c r="E194" s="11">
        <v>22931</v>
      </c>
      <c r="F194" s="11">
        <v>7750</v>
      </c>
      <c r="G194" s="85"/>
    </row>
    <row r="195" spans="1:7">
      <c r="A195" s="90"/>
      <c r="B195" s="73"/>
      <c r="C195" s="31" t="s">
        <v>18</v>
      </c>
      <c r="D195" s="9"/>
      <c r="E195" s="11">
        <v>18010</v>
      </c>
      <c r="F195" s="11">
        <v>18711</v>
      </c>
      <c r="G195" s="85"/>
    </row>
    <row r="196" spans="1:7">
      <c r="A196" s="90"/>
      <c r="B196" s="73"/>
      <c r="C196" s="31" t="s">
        <v>19</v>
      </c>
      <c r="D196" s="9"/>
      <c r="E196" s="11">
        <v>9332</v>
      </c>
      <c r="F196" s="11">
        <v>7205</v>
      </c>
      <c r="G196" s="85"/>
    </row>
    <row r="197" spans="1:7">
      <c r="A197" s="90"/>
      <c r="B197" s="73"/>
      <c r="C197" s="48" t="s">
        <v>6</v>
      </c>
      <c r="D197" s="51"/>
      <c r="E197" s="49">
        <v>106879</v>
      </c>
      <c r="F197" s="50">
        <f t="shared" ref="F197" si="30">SUM(F192:F196)</f>
        <v>78452</v>
      </c>
      <c r="G197" s="85"/>
    </row>
    <row r="198" spans="1:7">
      <c r="A198" s="90"/>
      <c r="B198" s="69" t="s">
        <v>189</v>
      </c>
      <c r="C198" s="31" t="s">
        <v>20</v>
      </c>
      <c r="D198" s="9"/>
      <c r="E198" s="11">
        <v>83183</v>
      </c>
      <c r="F198" s="11">
        <v>67337</v>
      </c>
      <c r="G198" s="85">
        <v>5</v>
      </c>
    </row>
    <row r="199" spans="1:7">
      <c r="A199" s="90"/>
      <c r="B199" s="69"/>
      <c r="C199" s="31" t="s">
        <v>21</v>
      </c>
      <c r="D199" s="9"/>
      <c r="E199" s="11">
        <v>18777</v>
      </c>
      <c r="F199" s="11">
        <v>17863</v>
      </c>
      <c r="G199" s="85"/>
    </row>
    <row r="200" spans="1:7">
      <c r="A200" s="90"/>
      <c r="B200" s="69"/>
      <c r="C200" s="31" t="s">
        <v>22</v>
      </c>
      <c r="D200" s="9"/>
      <c r="E200" s="11">
        <v>10719</v>
      </c>
      <c r="F200" s="11">
        <v>4109</v>
      </c>
      <c r="G200" s="85"/>
    </row>
    <row r="201" spans="1:7">
      <c r="A201" s="90"/>
      <c r="B201" s="69"/>
      <c r="C201" s="31" t="s">
        <v>14</v>
      </c>
      <c r="D201" s="9"/>
      <c r="E201" s="11">
        <v>3528</v>
      </c>
      <c r="F201" s="11">
        <v>28070</v>
      </c>
      <c r="G201" s="85"/>
    </row>
    <row r="202" spans="1:7">
      <c r="A202" s="90"/>
      <c r="B202" s="69"/>
      <c r="C202" s="54" t="s">
        <v>6</v>
      </c>
      <c r="D202" s="6"/>
      <c r="E202" s="12">
        <v>116207</v>
      </c>
      <c r="F202" s="18">
        <f t="shared" ref="F202" si="31">SUM(F198:F201)</f>
        <v>117379</v>
      </c>
      <c r="G202" s="85"/>
    </row>
    <row r="203" spans="1:7">
      <c r="A203" s="90"/>
      <c r="B203" s="59" t="s">
        <v>8</v>
      </c>
      <c r="C203" s="60"/>
      <c r="D203" s="61"/>
      <c r="E203" s="44">
        <v>223086</v>
      </c>
      <c r="F203" s="2">
        <f t="shared" ref="F203" si="32">SUM(F197,F202)</f>
        <v>195831</v>
      </c>
      <c r="G203" s="15">
        <v>9</v>
      </c>
    </row>
    <row r="204" spans="1:7">
      <c r="A204" s="90"/>
      <c r="B204" s="62" t="s">
        <v>303</v>
      </c>
      <c r="C204" s="53" t="s">
        <v>282</v>
      </c>
      <c r="D204" s="22"/>
      <c r="E204" s="11">
        <v>14164</v>
      </c>
      <c r="F204" s="11">
        <v>13311</v>
      </c>
      <c r="G204" s="63">
        <v>2</v>
      </c>
    </row>
    <row r="205" spans="1:7">
      <c r="A205" s="90"/>
      <c r="B205" s="62"/>
      <c r="C205" s="53" t="s">
        <v>283</v>
      </c>
      <c r="D205" s="22"/>
      <c r="E205" s="11">
        <v>11757</v>
      </c>
      <c r="F205" s="11">
        <v>11358</v>
      </c>
      <c r="G205" s="63"/>
    </row>
    <row r="206" spans="1:7">
      <c r="A206" s="90"/>
      <c r="B206" s="62"/>
      <c r="C206" s="31" t="s">
        <v>196</v>
      </c>
      <c r="D206" s="22"/>
      <c r="E206" s="11">
        <v>3169</v>
      </c>
      <c r="F206" s="11">
        <v>3459</v>
      </c>
      <c r="G206" s="63"/>
    </row>
    <row r="207" spans="1:7">
      <c r="A207" s="90"/>
      <c r="B207" s="62"/>
      <c r="C207" s="31" t="s">
        <v>125</v>
      </c>
      <c r="D207" s="22"/>
      <c r="E207" s="11">
        <v>2362</v>
      </c>
      <c r="F207" s="11">
        <v>2263</v>
      </c>
      <c r="G207" s="63"/>
    </row>
    <row r="208" spans="1:7" ht="25.5">
      <c r="A208" s="90"/>
      <c r="B208" s="62"/>
      <c r="C208" s="31" t="s">
        <v>197</v>
      </c>
      <c r="D208" s="22"/>
      <c r="E208" s="11">
        <v>3754</v>
      </c>
      <c r="F208" s="11">
        <v>4957</v>
      </c>
      <c r="G208" s="63"/>
    </row>
    <row r="209" spans="1:7">
      <c r="A209" s="90"/>
      <c r="B209" s="62"/>
      <c r="C209" s="53" t="s">
        <v>284</v>
      </c>
      <c r="D209" s="22"/>
      <c r="E209" s="11">
        <v>7687</v>
      </c>
      <c r="F209" s="11">
        <v>8364</v>
      </c>
      <c r="G209" s="63"/>
    </row>
    <row r="210" spans="1:7">
      <c r="A210" s="90"/>
      <c r="B210" s="62"/>
      <c r="C210" s="31" t="s">
        <v>198</v>
      </c>
      <c r="D210" s="22"/>
      <c r="E210" s="11">
        <v>14050</v>
      </c>
      <c r="F210" s="11">
        <v>11038</v>
      </c>
      <c r="G210" s="63"/>
    </row>
    <row r="211" spans="1:7">
      <c r="A211" s="90"/>
      <c r="B211" s="62"/>
      <c r="C211" s="64" t="s">
        <v>191</v>
      </c>
      <c r="D211" s="86"/>
      <c r="E211" s="45">
        <v>56943</v>
      </c>
      <c r="F211" s="19">
        <f t="shared" ref="F211" si="33">SUM(F204:F210)</f>
        <v>54750</v>
      </c>
      <c r="G211" s="63"/>
    </row>
    <row r="212" spans="1:7">
      <c r="A212" s="91"/>
      <c r="B212" s="59" t="s">
        <v>195</v>
      </c>
      <c r="C212" s="88"/>
      <c r="D212" s="86"/>
      <c r="E212" s="44">
        <v>280029</v>
      </c>
      <c r="F212" s="2">
        <f t="shared" ref="F212" si="34">SUM(F203,F211)</f>
        <v>250581</v>
      </c>
      <c r="G212" s="15">
        <v>11</v>
      </c>
    </row>
    <row r="213" spans="1:7">
      <c r="A213" s="89" t="s">
        <v>23</v>
      </c>
      <c r="B213" s="73" t="s">
        <v>192</v>
      </c>
      <c r="C213" s="31" t="s">
        <v>24</v>
      </c>
      <c r="D213" s="9"/>
      <c r="E213" s="11">
        <v>48168</v>
      </c>
      <c r="F213" s="11">
        <v>62692</v>
      </c>
      <c r="G213" s="85">
        <v>5</v>
      </c>
    </row>
    <row r="214" spans="1:7">
      <c r="A214" s="90"/>
      <c r="B214" s="73"/>
      <c r="C214" s="31" t="s">
        <v>266</v>
      </c>
      <c r="D214" s="9"/>
      <c r="E214" s="11">
        <v>21694</v>
      </c>
      <c r="F214" s="11">
        <v>37386</v>
      </c>
      <c r="G214" s="85"/>
    </row>
    <row r="215" spans="1:7">
      <c r="A215" s="90"/>
      <c r="B215" s="73"/>
      <c r="C215" s="30" t="s">
        <v>244</v>
      </c>
      <c r="D215" s="22"/>
      <c r="E215" s="11">
        <v>26033</v>
      </c>
      <c r="F215" s="11">
        <v>5571</v>
      </c>
      <c r="G215" s="85"/>
    </row>
    <row r="216" spans="1:7">
      <c r="A216" s="90"/>
      <c r="B216" s="73"/>
      <c r="C216" s="68" t="s">
        <v>6</v>
      </c>
      <c r="D216" s="68"/>
      <c r="E216" s="49">
        <v>95895</v>
      </c>
      <c r="F216" s="49">
        <f t="shared" ref="F216" si="35">SUM(F213:F215)</f>
        <v>105649</v>
      </c>
      <c r="G216" s="85"/>
    </row>
    <row r="217" spans="1:7">
      <c r="A217" s="90"/>
      <c r="B217" s="69" t="s">
        <v>189</v>
      </c>
      <c r="C217" s="31" t="s">
        <v>26</v>
      </c>
      <c r="D217" s="9"/>
      <c r="E217" s="11">
        <v>18754</v>
      </c>
      <c r="F217" s="11">
        <v>19847</v>
      </c>
      <c r="G217" s="85">
        <v>4</v>
      </c>
    </row>
    <row r="218" spans="1:7">
      <c r="A218" s="90"/>
      <c r="B218" s="69"/>
      <c r="C218" s="31" t="s">
        <v>27</v>
      </c>
      <c r="D218" s="9"/>
      <c r="E218" s="11">
        <v>24801</v>
      </c>
      <c r="F218" s="11">
        <v>28401</v>
      </c>
      <c r="G218" s="85"/>
    </row>
    <row r="219" spans="1:7">
      <c r="A219" s="90"/>
      <c r="B219" s="69"/>
      <c r="C219" s="30" t="s">
        <v>245</v>
      </c>
      <c r="D219" s="22"/>
      <c r="E219" s="11">
        <v>41167</v>
      </c>
      <c r="F219" s="11">
        <v>8852</v>
      </c>
      <c r="G219" s="85"/>
    </row>
    <row r="220" spans="1:7">
      <c r="A220" s="90"/>
      <c r="B220" s="69"/>
      <c r="C220" s="54" t="s">
        <v>6</v>
      </c>
      <c r="D220" s="6"/>
      <c r="E220" s="12">
        <v>84722</v>
      </c>
      <c r="F220" s="12">
        <f t="shared" ref="F220" si="36">SUM(F217:F219)</f>
        <v>57100</v>
      </c>
      <c r="G220" s="85"/>
    </row>
    <row r="221" spans="1:7">
      <c r="A221" s="90"/>
      <c r="B221" s="59" t="s">
        <v>8</v>
      </c>
      <c r="C221" s="60"/>
      <c r="D221" s="61"/>
      <c r="E221" s="44">
        <v>180617</v>
      </c>
      <c r="F221" s="2">
        <f t="shared" ref="F221" si="37">SUM(F216,F220)</f>
        <v>162749</v>
      </c>
      <c r="G221" s="15">
        <v>9</v>
      </c>
    </row>
    <row r="222" spans="1:7">
      <c r="A222" s="90"/>
      <c r="B222" s="62" t="s">
        <v>303</v>
      </c>
      <c r="C222" s="31" t="s">
        <v>211</v>
      </c>
      <c r="D222" s="22"/>
      <c r="E222" s="11">
        <v>1628</v>
      </c>
      <c r="F222" s="11">
        <v>1372</v>
      </c>
      <c r="G222" s="63">
        <v>2</v>
      </c>
    </row>
    <row r="223" spans="1:7">
      <c r="A223" s="90"/>
      <c r="B223" s="62"/>
      <c r="C223" s="31" t="s">
        <v>210</v>
      </c>
      <c r="D223" s="22"/>
      <c r="E223" s="11">
        <v>2060</v>
      </c>
      <c r="F223" s="11">
        <v>1794</v>
      </c>
      <c r="G223" s="63"/>
    </row>
    <row r="224" spans="1:7">
      <c r="A224" s="90"/>
      <c r="B224" s="62"/>
      <c r="C224" s="31" t="s">
        <v>200</v>
      </c>
      <c r="D224" s="22"/>
      <c r="E224" s="11">
        <v>1384</v>
      </c>
      <c r="F224" s="11">
        <v>1228</v>
      </c>
      <c r="G224" s="63"/>
    </row>
    <row r="225" spans="1:7">
      <c r="A225" s="90"/>
      <c r="B225" s="62"/>
      <c r="C225" s="31" t="s">
        <v>201</v>
      </c>
      <c r="D225" s="22"/>
      <c r="E225" s="11">
        <v>1114</v>
      </c>
      <c r="F225" s="11">
        <v>1172</v>
      </c>
      <c r="G225" s="63"/>
    </row>
    <row r="226" spans="1:7">
      <c r="A226" s="90"/>
      <c r="B226" s="62"/>
      <c r="C226" s="31" t="s">
        <v>202</v>
      </c>
      <c r="D226" s="22"/>
      <c r="E226" s="11">
        <v>7114</v>
      </c>
      <c r="F226" s="11">
        <v>6905</v>
      </c>
      <c r="G226" s="63"/>
    </row>
    <row r="227" spans="1:7">
      <c r="A227" s="90"/>
      <c r="B227" s="62"/>
      <c r="C227" s="31" t="s">
        <v>203</v>
      </c>
      <c r="D227" s="22"/>
      <c r="E227" s="11">
        <v>4673</v>
      </c>
      <c r="F227" s="11">
        <v>4350</v>
      </c>
      <c r="G227" s="63"/>
    </row>
    <row r="228" spans="1:7">
      <c r="A228" s="90"/>
      <c r="B228" s="62"/>
      <c r="C228" s="31" t="s">
        <v>204</v>
      </c>
      <c r="D228" s="22"/>
      <c r="E228" s="11">
        <v>1373</v>
      </c>
      <c r="F228" s="11">
        <v>1335</v>
      </c>
      <c r="G228" s="63"/>
    </row>
    <row r="229" spans="1:7">
      <c r="A229" s="90"/>
      <c r="B229" s="62"/>
      <c r="C229" s="31" t="s">
        <v>205</v>
      </c>
      <c r="D229" s="22"/>
      <c r="E229" s="11">
        <v>3663</v>
      </c>
      <c r="F229" s="11">
        <v>2650</v>
      </c>
      <c r="G229" s="63"/>
    </row>
    <row r="230" spans="1:7">
      <c r="A230" s="90"/>
      <c r="B230" s="62"/>
      <c r="C230" s="31" t="s">
        <v>206</v>
      </c>
      <c r="D230" s="22"/>
      <c r="E230" s="11">
        <v>4778</v>
      </c>
      <c r="F230" s="11">
        <v>4610</v>
      </c>
      <c r="G230" s="63"/>
    </row>
    <row r="231" spans="1:7" ht="25.5">
      <c r="A231" s="90"/>
      <c r="B231" s="62"/>
      <c r="C231" s="31" t="s">
        <v>207</v>
      </c>
      <c r="D231" s="22"/>
      <c r="E231" s="11">
        <v>1519</v>
      </c>
      <c r="F231" s="11">
        <v>1298</v>
      </c>
      <c r="G231" s="63"/>
    </row>
    <row r="232" spans="1:7">
      <c r="A232" s="90"/>
      <c r="B232" s="62"/>
      <c r="C232" s="31" t="s">
        <v>208</v>
      </c>
      <c r="D232" s="22"/>
      <c r="E232" s="11">
        <v>1177</v>
      </c>
      <c r="F232" s="11">
        <v>1139</v>
      </c>
      <c r="G232" s="63"/>
    </row>
    <row r="233" spans="1:7" ht="25.5">
      <c r="A233" s="90"/>
      <c r="B233" s="62"/>
      <c r="C233" s="31" t="s">
        <v>209</v>
      </c>
      <c r="D233" s="22"/>
      <c r="E233" s="11">
        <v>1289</v>
      </c>
      <c r="F233" s="11">
        <v>1105</v>
      </c>
      <c r="G233" s="63"/>
    </row>
    <row r="234" spans="1:7">
      <c r="A234" s="90"/>
      <c r="B234" s="62"/>
      <c r="C234" s="31" t="s">
        <v>199</v>
      </c>
      <c r="D234" s="22"/>
      <c r="E234" s="11">
        <v>2466</v>
      </c>
      <c r="F234" s="11">
        <v>2236</v>
      </c>
      <c r="G234" s="63"/>
    </row>
    <row r="235" spans="1:7">
      <c r="A235" s="90"/>
      <c r="B235" s="62"/>
      <c r="C235" s="64" t="s">
        <v>191</v>
      </c>
      <c r="D235" s="86"/>
      <c r="E235" s="45">
        <v>34238</v>
      </c>
      <c r="F235" s="19">
        <f t="shared" ref="F235" si="38">SUM(F222:F234)</f>
        <v>31194</v>
      </c>
      <c r="G235" s="63"/>
    </row>
    <row r="236" spans="1:7">
      <c r="A236" s="91"/>
      <c r="B236" s="59" t="s">
        <v>195</v>
      </c>
      <c r="C236" s="88"/>
      <c r="D236" s="86"/>
      <c r="E236" s="44">
        <v>214855</v>
      </c>
      <c r="F236" s="2">
        <f t="shared" ref="F236" si="39">F235+F221</f>
        <v>193943</v>
      </c>
      <c r="G236" s="15">
        <v>11</v>
      </c>
    </row>
    <row r="237" spans="1:7">
      <c r="A237" s="89" t="s">
        <v>28</v>
      </c>
      <c r="B237" s="73" t="s">
        <v>192</v>
      </c>
      <c r="C237" s="31" t="s">
        <v>29</v>
      </c>
      <c r="D237" s="31"/>
      <c r="E237" s="11">
        <v>11867</v>
      </c>
      <c r="F237" s="11">
        <v>9536</v>
      </c>
      <c r="G237" s="85">
        <v>5</v>
      </c>
    </row>
    <row r="238" spans="1:7">
      <c r="A238" s="90"/>
      <c r="B238" s="73"/>
      <c r="C238" s="31" t="s">
        <v>212</v>
      </c>
      <c r="D238" s="31"/>
      <c r="E238" s="11">
        <v>24626</v>
      </c>
      <c r="F238" s="11">
        <v>14227</v>
      </c>
      <c r="G238" s="85"/>
    </row>
    <row r="239" spans="1:7">
      <c r="A239" s="90"/>
      <c r="B239" s="73"/>
      <c r="C239" s="31" t="s">
        <v>267</v>
      </c>
      <c r="D239" s="31"/>
      <c r="E239" s="11">
        <v>16262</v>
      </c>
      <c r="F239" s="11">
        <v>16846</v>
      </c>
      <c r="G239" s="85"/>
    </row>
    <row r="240" spans="1:7">
      <c r="A240" s="90"/>
      <c r="B240" s="73"/>
      <c r="C240" s="31" t="s">
        <v>213</v>
      </c>
      <c r="D240" s="31"/>
      <c r="E240" s="11">
        <v>21853</v>
      </c>
      <c r="F240" s="11">
        <v>13556</v>
      </c>
      <c r="G240" s="85"/>
    </row>
    <row r="241" spans="1:7">
      <c r="A241" s="90"/>
      <c r="B241" s="73"/>
      <c r="C241" s="31" t="s">
        <v>214</v>
      </c>
      <c r="D241" s="31"/>
      <c r="E241" s="11">
        <v>25430</v>
      </c>
      <c r="F241" s="11">
        <v>22264</v>
      </c>
      <c r="G241" s="85"/>
    </row>
    <row r="242" spans="1:7">
      <c r="A242" s="90"/>
      <c r="B242" s="73"/>
      <c r="C242" s="31" t="s">
        <v>24</v>
      </c>
      <c r="D242" s="31"/>
      <c r="E242" s="11">
        <v>17133</v>
      </c>
      <c r="F242" s="11">
        <v>22072</v>
      </c>
      <c r="G242" s="85"/>
    </row>
    <row r="243" spans="1:7">
      <c r="A243" s="90"/>
      <c r="B243" s="73"/>
      <c r="C243" s="31" t="s">
        <v>215</v>
      </c>
      <c r="D243" s="31"/>
      <c r="E243" s="11">
        <v>9759</v>
      </c>
      <c r="F243" s="11">
        <v>20478</v>
      </c>
      <c r="G243" s="85"/>
    </row>
    <row r="244" spans="1:7">
      <c r="A244" s="90"/>
      <c r="B244" s="73"/>
      <c r="C244" s="31" t="s">
        <v>216</v>
      </c>
      <c r="D244" s="31"/>
      <c r="E244" s="11">
        <v>51673</v>
      </c>
      <c r="F244" s="11">
        <v>26705</v>
      </c>
      <c r="G244" s="85"/>
    </row>
    <row r="245" spans="1:7">
      <c r="A245" s="90"/>
      <c r="B245" s="73"/>
      <c r="C245" s="68" t="s">
        <v>6</v>
      </c>
      <c r="D245" s="68"/>
      <c r="E245" s="49">
        <v>178603</v>
      </c>
      <c r="F245" s="50">
        <f t="shared" ref="F245" si="40">SUM(F237:F244)</f>
        <v>145684</v>
      </c>
      <c r="G245" s="85"/>
    </row>
    <row r="246" spans="1:7">
      <c r="A246" s="90"/>
      <c r="B246" s="69" t="s">
        <v>189</v>
      </c>
      <c r="C246" s="31" t="s">
        <v>217</v>
      </c>
      <c r="D246" s="31"/>
      <c r="E246" s="11">
        <v>29447</v>
      </c>
      <c r="F246" s="11">
        <v>16996</v>
      </c>
      <c r="G246" s="85">
        <v>5</v>
      </c>
    </row>
    <row r="247" spans="1:7">
      <c r="A247" s="90"/>
      <c r="B247" s="69"/>
      <c r="C247" s="31" t="s">
        <v>247</v>
      </c>
      <c r="D247" s="31"/>
      <c r="E247" s="11">
        <v>6773</v>
      </c>
      <c r="F247" s="11">
        <v>21484</v>
      </c>
      <c r="G247" s="85"/>
    </row>
    <row r="248" spans="1:7">
      <c r="A248" s="90"/>
      <c r="B248" s="69"/>
      <c r="C248" s="31" t="s">
        <v>218</v>
      </c>
      <c r="D248" s="31"/>
      <c r="E248" s="11">
        <v>29945</v>
      </c>
      <c r="F248" s="11">
        <v>39984</v>
      </c>
      <c r="G248" s="85"/>
    </row>
    <row r="249" spans="1:7">
      <c r="A249" s="90"/>
      <c r="B249" s="69"/>
      <c r="C249" s="31" t="s">
        <v>246</v>
      </c>
      <c r="D249" s="31"/>
      <c r="E249" s="11">
        <v>7101</v>
      </c>
      <c r="F249" s="11">
        <v>11141</v>
      </c>
      <c r="G249" s="85"/>
    </row>
    <row r="250" spans="1:7">
      <c r="A250" s="90"/>
      <c r="B250" s="69"/>
      <c r="C250" s="31" t="s">
        <v>219</v>
      </c>
      <c r="D250" s="31"/>
      <c r="E250" s="11">
        <v>17386</v>
      </c>
      <c r="F250" s="11">
        <v>10019</v>
      </c>
      <c r="G250" s="85"/>
    </row>
    <row r="251" spans="1:7">
      <c r="A251" s="90"/>
      <c r="B251" s="69"/>
      <c r="C251" s="31" t="s">
        <v>220</v>
      </c>
      <c r="D251" s="31"/>
      <c r="E251" s="11">
        <v>23193</v>
      </c>
      <c r="F251" s="11">
        <v>10294</v>
      </c>
      <c r="G251" s="85"/>
    </row>
    <row r="252" spans="1:7">
      <c r="A252" s="90"/>
      <c r="B252" s="69"/>
      <c r="C252" s="31" t="s">
        <v>27</v>
      </c>
      <c r="D252" s="31"/>
      <c r="E252" s="11">
        <v>39440</v>
      </c>
      <c r="F252" s="11">
        <v>33569</v>
      </c>
      <c r="G252" s="85"/>
    </row>
    <row r="253" spans="1:7">
      <c r="A253" s="90"/>
      <c r="B253" s="69"/>
      <c r="C253" s="54" t="s">
        <v>6</v>
      </c>
      <c r="D253" s="6"/>
      <c r="E253" s="12">
        <v>153285</v>
      </c>
      <c r="F253" s="18">
        <f t="shared" ref="F253" si="41">SUM(F246:F252)</f>
        <v>143487</v>
      </c>
      <c r="G253" s="85"/>
    </row>
    <row r="254" spans="1:7">
      <c r="A254" s="90"/>
      <c r="B254" s="59" t="s">
        <v>8</v>
      </c>
      <c r="C254" s="88"/>
      <c r="D254" s="86"/>
      <c r="E254" s="44">
        <v>331888</v>
      </c>
      <c r="F254" s="2">
        <f t="shared" ref="F254" si="42">SUM(F245,F253)</f>
        <v>289171</v>
      </c>
      <c r="G254" s="15">
        <v>10</v>
      </c>
    </row>
    <row r="255" spans="1:7">
      <c r="A255" s="90"/>
      <c r="B255" s="62" t="s">
        <v>303</v>
      </c>
      <c r="C255" s="31" t="s">
        <v>239</v>
      </c>
      <c r="D255" s="31"/>
      <c r="E255" s="11">
        <v>16851</v>
      </c>
      <c r="F255" s="11">
        <v>23078</v>
      </c>
      <c r="G255" s="63">
        <v>5</v>
      </c>
    </row>
    <row r="256" spans="1:7">
      <c r="A256" s="90"/>
      <c r="B256" s="62"/>
      <c r="C256" s="31" t="s">
        <v>235</v>
      </c>
      <c r="D256" s="31"/>
      <c r="E256" s="11">
        <v>1297</v>
      </c>
      <c r="F256" s="11">
        <v>1286</v>
      </c>
      <c r="G256" s="63"/>
    </row>
    <row r="257" spans="1:7">
      <c r="A257" s="90"/>
      <c r="B257" s="62"/>
      <c r="C257" s="31" t="s">
        <v>236</v>
      </c>
      <c r="D257" s="31"/>
      <c r="E257" s="11">
        <v>2741</v>
      </c>
      <c r="F257" s="11">
        <v>2917</v>
      </c>
      <c r="G257" s="63"/>
    </row>
    <row r="258" spans="1:7">
      <c r="A258" s="90"/>
      <c r="B258" s="62"/>
      <c r="C258" s="31" t="s">
        <v>221</v>
      </c>
      <c r="D258" s="31"/>
      <c r="E258" s="11">
        <v>4826</v>
      </c>
      <c r="F258" s="11">
        <v>4258</v>
      </c>
      <c r="G258" s="63"/>
    </row>
    <row r="259" spans="1:7">
      <c r="A259" s="90"/>
      <c r="B259" s="62"/>
      <c r="C259" s="31" t="s">
        <v>222</v>
      </c>
      <c r="D259" s="31"/>
      <c r="E259" s="11">
        <v>5546</v>
      </c>
      <c r="F259" s="11">
        <v>5564</v>
      </c>
      <c r="G259" s="63"/>
    </row>
    <row r="260" spans="1:7">
      <c r="A260" s="90"/>
      <c r="B260" s="62"/>
      <c r="C260" s="31" t="s">
        <v>223</v>
      </c>
      <c r="D260" s="31"/>
      <c r="E260" s="11">
        <v>5342</v>
      </c>
      <c r="F260" s="11">
        <v>3885</v>
      </c>
      <c r="G260" s="63"/>
    </row>
    <row r="261" spans="1:7">
      <c r="A261" s="90"/>
      <c r="B261" s="62"/>
      <c r="C261" s="31" t="s">
        <v>224</v>
      </c>
      <c r="D261" s="31"/>
      <c r="E261" s="11">
        <v>7166</v>
      </c>
      <c r="F261" s="11">
        <v>6299</v>
      </c>
      <c r="G261" s="63"/>
    </row>
    <row r="262" spans="1:7">
      <c r="A262" s="90"/>
      <c r="B262" s="62"/>
      <c r="C262" s="31" t="s">
        <v>237</v>
      </c>
      <c r="D262" s="31"/>
      <c r="E262" s="11">
        <v>4324</v>
      </c>
      <c r="F262" s="11">
        <v>5067</v>
      </c>
      <c r="G262" s="63"/>
    </row>
    <row r="263" spans="1:7" ht="25.5">
      <c r="A263" s="90"/>
      <c r="B263" s="62"/>
      <c r="C263" s="31" t="s">
        <v>225</v>
      </c>
      <c r="D263" s="31"/>
      <c r="E263" s="11">
        <v>2271</v>
      </c>
      <c r="F263" s="11">
        <v>2163</v>
      </c>
      <c r="G263" s="63"/>
    </row>
    <row r="264" spans="1:7">
      <c r="A264" s="90"/>
      <c r="B264" s="62"/>
      <c r="C264" s="31" t="s">
        <v>226</v>
      </c>
      <c r="D264" s="31"/>
      <c r="E264" s="11">
        <v>6467</v>
      </c>
      <c r="F264" s="11">
        <v>4499</v>
      </c>
      <c r="G264" s="63"/>
    </row>
    <row r="265" spans="1:7">
      <c r="A265" s="90"/>
      <c r="B265" s="62"/>
      <c r="C265" s="31" t="s">
        <v>227</v>
      </c>
      <c r="D265" s="31"/>
      <c r="E265" s="11">
        <v>7450</v>
      </c>
      <c r="F265" s="11">
        <v>6115</v>
      </c>
      <c r="G265" s="63"/>
    </row>
    <row r="266" spans="1:7">
      <c r="A266" s="90"/>
      <c r="B266" s="62"/>
      <c r="C266" s="31" t="s">
        <v>228</v>
      </c>
      <c r="D266" s="31"/>
      <c r="E266" s="11">
        <v>19361</v>
      </c>
      <c r="F266" s="11">
        <v>17771</v>
      </c>
      <c r="G266" s="63"/>
    </row>
    <row r="267" spans="1:7">
      <c r="A267" s="90"/>
      <c r="B267" s="62"/>
      <c r="C267" s="31" t="s">
        <v>229</v>
      </c>
      <c r="D267" s="31"/>
      <c r="E267" s="11">
        <v>7455</v>
      </c>
      <c r="F267" s="11">
        <v>8853</v>
      </c>
      <c r="G267" s="63"/>
    </row>
    <row r="268" spans="1:7">
      <c r="A268" s="90"/>
      <c r="B268" s="62"/>
      <c r="C268" s="31" t="s">
        <v>230</v>
      </c>
      <c r="D268" s="31"/>
      <c r="E268" s="11">
        <v>5366</v>
      </c>
      <c r="F268" s="11">
        <v>5476</v>
      </c>
      <c r="G268" s="63"/>
    </row>
    <row r="269" spans="1:7">
      <c r="A269" s="90"/>
      <c r="B269" s="62"/>
      <c r="C269" s="31" t="s">
        <v>231</v>
      </c>
      <c r="D269" s="31"/>
      <c r="E269" s="11">
        <v>8392</v>
      </c>
      <c r="F269" s="11">
        <v>11640</v>
      </c>
      <c r="G269" s="63"/>
    </row>
    <row r="270" spans="1:7">
      <c r="A270" s="90"/>
      <c r="B270" s="62"/>
      <c r="C270" s="31" t="s">
        <v>232</v>
      </c>
      <c r="D270" s="31"/>
      <c r="E270" s="11">
        <v>3964</v>
      </c>
      <c r="F270" s="11">
        <v>3651</v>
      </c>
      <c r="G270" s="63"/>
    </row>
    <row r="271" spans="1:7">
      <c r="A271" s="90"/>
      <c r="B271" s="62"/>
      <c r="C271" s="31" t="s">
        <v>233</v>
      </c>
      <c r="D271" s="31"/>
      <c r="E271" s="11">
        <v>15859</v>
      </c>
      <c r="F271" s="11">
        <v>10211</v>
      </c>
      <c r="G271" s="63"/>
    </row>
    <row r="272" spans="1:7">
      <c r="A272" s="90"/>
      <c r="B272" s="62"/>
      <c r="C272" s="31" t="s">
        <v>12</v>
      </c>
      <c r="D272" s="31"/>
      <c r="E272" s="11">
        <v>10490</v>
      </c>
      <c r="F272" s="11">
        <v>9198</v>
      </c>
      <c r="G272" s="63"/>
    </row>
    <row r="273" spans="1:7">
      <c r="A273" s="90"/>
      <c r="B273" s="62"/>
      <c r="C273" s="31" t="s">
        <v>234</v>
      </c>
      <c r="D273" s="31"/>
      <c r="E273" s="11">
        <v>8964</v>
      </c>
      <c r="F273" s="11">
        <v>6519</v>
      </c>
      <c r="G273" s="63"/>
    </row>
    <row r="274" spans="1:7">
      <c r="A274" s="90"/>
      <c r="B274" s="62"/>
      <c r="C274" s="31" t="s">
        <v>25</v>
      </c>
      <c r="D274" s="31"/>
      <c r="E274" s="11">
        <v>24314</v>
      </c>
      <c r="F274" s="11">
        <v>16528</v>
      </c>
      <c r="G274" s="63"/>
    </row>
    <row r="275" spans="1:7">
      <c r="A275" s="90"/>
      <c r="B275" s="62"/>
      <c r="C275" s="31" t="s">
        <v>238</v>
      </c>
      <c r="D275" s="31"/>
      <c r="E275" s="11">
        <v>5251</v>
      </c>
      <c r="F275" s="11">
        <v>4403</v>
      </c>
      <c r="G275" s="63"/>
    </row>
    <row r="276" spans="1:7">
      <c r="A276" s="90"/>
      <c r="B276" s="62"/>
      <c r="C276" s="64" t="s">
        <v>191</v>
      </c>
      <c r="D276" s="86"/>
      <c r="E276" s="45">
        <v>173697</v>
      </c>
      <c r="F276" s="19">
        <f t="shared" ref="F276" si="43">SUM(F255:F275)</f>
        <v>159381</v>
      </c>
      <c r="G276" s="63"/>
    </row>
    <row r="277" spans="1:7">
      <c r="A277" s="91"/>
      <c r="B277" s="59" t="s">
        <v>195</v>
      </c>
      <c r="C277" s="88"/>
      <c r="D277" s="86"/>
      <c r="E277" s="44">
        <v>505585</v>
      </c>
      <c r="F277" s="2">
        <f t="shared" ref="F277" si="44">SUM(F254,F276)</f>
        <v>448552</v>
      </c>
      <c r="G277" s="15">
        <v>15</v>
      </c>
    </row>
    <row r="278" spans="1:7">
      <c r="A278" s="114" t="s">
        <v>124</v>
      </c>
      <c r="B278" s="93" t="s">
        <v>192</v>
      </c>
      <c r="C278" s="94" t="s">
        <v>124</v>
      </c>
      <c r="D278" s="9" t="s">
        <v>125</v>
      </c>
      <c r="E278" s="11">
        <v>38384</v>
      </c>
      <c r="F278" s="11">
        <v>5096</v>
      </c>
      <c r="G278" s="85">
        <v>4</v>
      </c>
    </row>
    <row r="279" spans="1:7">
      <c r="A279" s="115"/>
      <c r="B279" s="93"/>
      <c r="C279" s="94"/>
      <c r="D279" s="9" t="s">
        <v>126</v>
      </c>
      <c r="E279" s="11">
        <v>21469</v>
      </c>
      <c r="F279" s="11">
        <v>4397</v>
      </c>
      <c r="G279" s="85"/>
    </row>
    <row r="280" spans="1:7">
      <c r="A280" s="115"/>
      <c r="B280" s="93"/>
      <c r="C280" s="94"/>
      <c r="D280" s="21" t="s">
        <v>127</v>
      </c>
      <c r="E280" s="11">
        <v>14017</v>
      </c>
      <c r="F280" s="11">
        <v>36665</v>
      </c>
      <c r="G280" s="85"/>
    </row>
    <row r="281" spans="1:7">
      <c r="A281" s="115"/>
      <c r="B281" s="93"/>
      <c r="C281" s="68" t="s">
        <v>6</v>
      </c>
      <c r="D281" s="68"/>
      <c r="E281" s="49">
        <v>73870</v>
      </c>
      <c r="F281" s="50">
        <f t="shared" ref="F281" si="45">SUM(F278:F280)</f>
        <v>46158</v>
      </c>
      <c r="G281" s="85"/>
    </row>
    <row r="282" spans="1:7">
      <c r="A282" s="115"/>
      <c r="B282" s="95" t="s">
        <v>189</v>
      </c>
      <c r="C282" s="96" t="s">
        <v>124</v>
      </c>
      <c r="D282" s="9" t="s">
        <v>128</v>
      </c>
      <c r="E282" s="11">
        <v>6433</v>
      </c>
      <c r="F282" s="11">
        <v>7882</v>
      </c>
      <c r="G282" s="85">
        <v>4</v>
      </c>
    </row>
    <row r="283" spans="1:7">
      <c r="A283" s="115"/>
      <c r="B283" s="95"/>
      <c r="C283" s="96"/>
      <c r="D283" s="21" t="s">
        <v>124</v>
      </c>
      <c r="E283" s="11">
        <v>5462</v>
      </c>
      <c r="F283" s="11">
        <v>74309</v>
      </c>
      <c r="G283" s="85"/>
    </row>
    <row r="284" spans="1:7">
      <c r="A284" s="115"/>
      <c r="B284" s="95"/>
      <c r="C284" s="96"/>
      <c r="D284" s="9" t="s">
        <v>129</v>
      </c>
      <c r="E284" s="11">
        <v>4779</v>
      </c>
      <c r="F284" s="11">
        <v>3769</v>
      </c>
      <c r="G284" s="85"/>
    </row>
    <row r="285" spans="1:7">
      <c r="A285" s="115"/>
      <c r="B285" s="95"/>
      <c r="C285" s="96"/>
      <c r="D285" s="9" t="s">
        <v>130</v>
      </c>
      <c r="E285" s="11">
        <v>29597</v>
      </c>
      <c r="F285" s="11">
        <v>7188</v>
      </c>
      <c r="G285" s="85"/>
    </row>
    <row r="286" spans="1:7">
      <c r="A286" s="115"/>
      <c r="B286" s="95"/>
      <c r="C286" s="96"/>
      <c r="D286" s="9" t="s">
        <v>131</v>
      </c>
      <c r="E286" s="11">
        <v>17288</v>
      </c>
      <c r="F286" s="11">
        <v>2217</v>
      </c>
      <c r="G286" s="85"/>
    </row>
    <row r="287" spans="1:7">
      <c r="A287" s="115"/>
      <c r="B287" s="95"/>
      <c r="C287" s="96"/>
      <c r="D287" s="22" t="s">
        <v>249</v>
      </c>
      <c r="E287" s="11">
        <v>7596</v>
      </c>
      <c r="F287" s="11">
        <v>153</v>
      </c>
      <c r="G287" s="85"/>
    </row>
    <row r="288" spans="1:7">
      <c r="A288" s="115"/>
      <c r="B288" s="95"/>
      <c r="C288" s="100" t="s">
        <v>6</v>
      </c>
      <c r="D288" s="101"/>
      <c r="E288" s="12">
        <v>71155</v>
      </c>
      <c r="F288" s="18">
        <f t="shared" ref="F288" si="46">SUM(F282:F287)</f>
        <v>95518</v>
      </c>
      <c r="G288" s="85"/>
    </row>
    <row r="289" spans="1:7">
      <c r="A289" s="115"/>
      <c r="B289" s="102" t="s">
        <v>8</v>
      </c>
      <c r="C289" s="103"/>
      <c r="D289" s="104"/>
      <c r="E289" s="44">
        <v>145025</v>
      </c>
      <c r="F289" s="2">
        <f t="shared" ref="F289" si="47">SUM(F281,F288)</f>
        <v>141676</v>
      </c>
      <c r="G289" s="24">
        <v>8</v>
      </c>
    </row>
    <row r="290" spans="1:7">
      <c r="A290" s="115"/>
      <c r="B290" s="62" t="s">
        <v>303</v>
      </c>
      <c r="C290" s="29" t="s">
        <v>240</v>
      </c>
      <c r="D290" s="22"/>
      <c r="E290" s="11">
        <v>10823</v>
      </c>
      <c r="F290" s="11">
        <v>6078</v>
      </c>
      <c r="G290" s="63">
        <v>1</v>
      </c>
    </row>
    <row r="291" spans="1:7">
      <c r="A291" s="115"/>
      <c r="B291" s="62"/>
      <c r="C291" s="29" t="s">
        <v>49</v>
      </c>
      <c r="D291" s="22"/>
      <c r="E291" s="11">
        <v>5147</v>
      </c>
      <c r="F291" s="11">
        <v>4647</v>
      </c>
      <c r="G291" s="63"/>
    </row>
    <row r="292" spans="1:7">
      <c r="A292" s="115"/>
      <c r="B292" s="62"/>
      <c r="C292" s="29" t="s">
        <v>241</v>
      </c>
      <c r="D292" s="22"/>
      <c r="E292" s="11">
        <v>5639</v>
      </c>
      <c r="F292" s="11">
        <v>1390</v>
      </c>
      <c r="G292" s="63"/>
    </row>
    <row r="293" spans="1:7">
      <c r="A293" s="115"/>
      <c r="B293" s="62"/>
      <c r="C293" s="64" t="s">
        <v>191</v>
      </c>
      <c r="D293" s="86"/>
      <c r="E293" s="45">
        <v>21609</v>
      </c>
      <c r="F293" s="19">
        <f t="shared" ref="F293" si="48">SUM(F290:F292)</f>
        <v>12115</v>
      </c>
      <c r="G293" s="63"/>
    </row>
    <row r="294" spans="1:7">
      <c r="A294" s="116"/>
      <c r="B294" s="59" t="s">
        <v>195</v>
      </c>
      <c r="C294" s="88"/>
      <c r="D294" s="86"/>
      <c r="E294" s="44">
        <v>166634</v>
      </c>
      <c r="F294" s="2">
        <f t="shared" ref="F294" si="49">SUM(F289+F293)</f>
        <v>153791</v>
      </c>
      <c r="G294" s="25">
        <v>9</v>
      </c>
    </row>
    <row r="295" spans="1:7">
      <c r="A295" s="114" t="s">
        <v>135</v>
      </c>
      <c r="B295" s="93" t="s">
        <v>192</v>
      </c>
      <c r="C295" s="9" t="s">
        <v>136</v>
      </c>
      <c r="D295" s="9"/>
      <c r="E295" s="11">
        <v>50473</v>
      </c>
      <c r="F295" s="10">
        <v>51494</v>
      </c>
      <c r="G295" s="85">
        <v>4</v>
      </c>
    </row>
    <row r="296" spans="1:7">
      <c r="A296" s="115"/>
      <c r="B296" s="93"/>
      <c r="C296" s="9" t="s">
        <v>137</v>
      </c>
      <c r="D296" s="9"/>
      <c r="E296" s="11">
        <v>2749</v>
      </c>
      <c r="F296" s="10">
        <v>6050</v>
      </c>
      <c r="G296" s="85"/>
    </row>
    <row r="297" spans="1:7">
      <c r="A297" s="115"/>
      <c r="B297" s="93"/>
      <c r="C297" s="9" t="s">
        <v>138</v>
      </c>
      <c r="D297" s="9"/>
      <c r="E297" s="11">
        <v>27974</v>
      </c>
      <c r="F297" s="10">
        <v>22631</v>
      </c>
      <c r="G297" s="85"/>
    </row>
    <row r="298" spans="1:7">
      <c r="A298" s="115"/>
      <c r="B298" s="93"/>
      <c r="C298" s="68" t="s">
        <v>6</v>
      </c>
      <c r="D298" s="68"/>
      <c r="E298" s="49">
        <v>81196</v>
      </c>
      <c r="F298" s="50">
        <f t="shared" ref="F298" si="50">SUM(F295:F297)</f>
        <v>80175</v>
      </c>
      <c r="G298" s="85"/>
    </row>
    <row r="299" spans="1:7">
      <c r="A299" s="115"/>
      <c r="B299" s="95" t="s">
        <v>189</v>
      </c>
      <c r="C299" s="9" t="s">
        <v>139</v>
      </c>
      <c r="D299" s="9"/>
      <c r="E299" s="11">
        <v>32266</v>
      </c>
      <c r="F299" s="10">
        <v>32542</v>
      </c>
      <c r="G299" s="85">
        <v>4</v>
      </c>
    </row>
    <row r="300" spans="1:7">
      <c r="A300" s="115"/>
      <c r="B300" s="95"/>
      <c r="C300" s="9" t="s">
        <v>140</v>
      </c>
      <c r="D300" s="9"/>
      <c r="E300" s="11">
        <v>43261</v>
      </c>
      <c r="F300" s="10">
        <v>34628</v>
      </c>
      <c r="G300" s="85"/>
    </row>
    <row r="301" spans="1:7">
      <c r="A301" s="115"/>
      <c r="B301" s="95"/>
      <c r="C301" s="54" t="s">
        <v>6</v>
      </c>
      <c r="D301" s="6"/>
      <c r="E301" s="12">
        <v>75527</v>
      </c>
      <c r="F301" s="18">
        <f t="shared" ref="F301" si="51">SUM(F299:F300)</f>
        <v>67170</v>
      </c>
      <c r="G301" s="85"/>
    </row>
    <row r="302" spans="1:7">
      <c r="A302" s="115"/>
      <c r="B302" s="102" t="s">
        <v>8</v>
      </c>
      <c r="C302" s="103"/>
      <c r="D302" s="104"/>
      <c r="E302" s="44">
        <v>156723</v>
      </c>
      <c r="F302" s="2">
        <f t="shared" ref="F302" si="52">SUM(F298,F301)</f>
        <v>147345</v>
      </c>
      <c r="G302" s="24">
        <v>8</v>
      </c>
    </row>
    <row r="303" spans="1:7">
      <c r="A303" s="115"/>
      <c r="B303" s="62" t="s">
        <v>303</v>
      </c>
      <c r="C303" s="9" t="s">
        <v>285</v>
      </c>
      <c r="D303" s="9"/>
      <c r="E303" s="11">
        <v>3160</v>
      </c>
      <c r="F303" s="10">
        <v>3238</v>
      </c>
      <c r="G303" s="63">
        <v>3</v>
      </c>
    </row>
    <row r="304" spans="1:7">
      <c r="A304" s="115"/>
      <c r="B304" s="62"/>
      <c r="C304" s="9" t="s">
        <v>286</v>
      </c>
      <c r="D304" s="9"/>
      <c r="E304" s="11">
        <v>6469</v>
      </c>
      <c r="F304" s="10">
        <v>5990</v>
      </c>
      <c r="G304" s="63"/>
    </row>
    <row r="305" spans="1:7">
      <c r="A305" s="115"/>
      <c r="B305" s="62"/>
      <c r="C305" s="9" t="s">
        <v>287</v>
      </c>
      <c r="D305" s="9"/>
      <c r="E305" s="11">
        <v>2514</v>
      </c>
      <c r="F305" s="10">
        <v>2170</v>
      </c>
      <c r="G305" s="63"/>
    </row>
    <row r="306" spans="1:7">
      <c r="A306" s="115"/>
      <c r="B306" s="62"/>
      <c r="C306" s="9" t="s">
        <v>288</v>
      </c>
      <c r="D306" s="9"/>
      <c r="E306" s="11">
        <v>4370</v>
      </c>
      <c r="F306" s="10">
        <v>4340</v>
      </c>
      <c r="G306" s="63"/>
    </row>
    <row r="307" spans="1:7">
      <c r="A307" s="115"/>
      <c r="B307" s="62"/>
      <c r="C307" s="9" t="s">
        <v>289</v>
      </c>
      <c r="D307" s="9"/>
      <c r="E307" s="11">
        <v>8291</v>
      </c>
      <c r="F307" s="10">
        <v>5865</v>
      </c>
      <c r="G307" s="63"/>
    </row>
    <row r="308" spans="1:7">
      <c r="A308" s="115"/>
      <c r="B308" s="62"/>
      <c r="C308" s="9" t="s">
        <v>290</v>
      </c>
      <c r="D308" s="9"/>
      <c r="E308" s="11">
        <v>7983</v>
      </c>
      <c r="F308" s="10">
        <v>8045</v>
      </c>
      <c r="G308" s="63"/>
    </row>
    <row r="309" spans="1:7">
      <c r="A309" s="115"/>
      <c r="B309" s="62"/>
      <c r="C309" s="9" t="s">
        <v>291</v>
      </c>
      <c r="D309" s="9"/>
      <c r="E309" s="11">
        <v>5954</v>
      </c>
      <c r="F309" s="10">
        <v>5741</v>
      </c>
      <c r="G309" s="63"/>
    </row>
    <row r="310" spans="1:7">
      <c r="A310" s="115"/>
      <c r="B310" s="62"/>
      <c r="C310" s="9" t="s">
        <v>292</v>
      </c>
      <c r="D310" s="9"/>
      <c r="E310" s="11">
        <v>5976</v>
      </c>
      <c r="F310" s="10">
        <v>6233</v>
      </c>
      <c r="G310" s="63"/>
    </row>
    <row r="311" spans="1:7">
      <c r="A311" s="115"/>
      <c r="B311" s="62"/>
      <c r="C311" s="9" t="s">
        <v>293</v>
      </c>
      <c r="D311" s="9"/>
      <c r="E311" s="11">
        <v>5257</v>
      </c>
      <c r="F311" s="10">
        <v>4807</v>
      </c>
      <c r="G311" s="63"/>
    </row>
    <row r="312" spans="1:7">
      <c r="A312" s="115"/>
      <c r="B312" s="62"/>
      <c r="C312" s="9" t="s">
        <v>52</v>
      </c>
      <c r="D312" s="9"/>
      <c r="E312" s="11">
        <v>7370</v>
      </c>
      <c r="F312" s="10">
        <v>7331</v>
      </c>
      <c r="G312" s="63"/>
    </row>
    <row r="313" spans="1:7">
      <c r="A313" s="115"/>
      <c r="B313" s="62"/>
      <c r="C313" s="9" t="s">
        <v>294</v>
      </c>
      <c r="D313" s="9"/>
      <c r="E313" s="11">
        <v>11674</v>
      </c>
      <c r="F313" s="10">
        <v>6273</v>
      </c>
      <c r="G313" s="63"/>
    </row>
    <row r="314" spans="1:7">
      <c r="A314" s="115"/>
      <c r="B314" s="62"/>
      <c r="C314" s="64" t="s">
        <v>191</v>
      </c>
      <c r="D314" s="86"/>
      <c r="E314" s="45">
        <v>69018</v>
      </c>
      <c r="F314" s="19">
        <f t="shared" ref="F314" si="53">SUM(F303:F313)</f>
        <v>60033</v>
      </c>
      <c r="G314" s="63"/>
    </row>
    <row r="315" spans="1:7">
      <c r="A315" s="116"/>
      <c r="B315" s="59" t="s">
        <v>195</v>
      </c>
      <c r="C315" s="88"/>
      <c r="D315" s="86"/>
      <c r="E315" s="44">
        <v>225741</v>
      </c>
      <c r="F315" s="2">
        <f t="shared" ref="F315" si="54">SUM(F302,F314)</f>
        <v>207378</v>
      </c>
      <c r="G315" s="15" t="s">
        <v>243</v>
      </c>
    </row>
    <row r="316" spans="1:7" ht="15" customHeight="1">
      <c r="A316" s="111" t="s">
        <v>132</v>
      </c>
      <c r="B316" s="93" t="s">
        <v>192</v>
      </c>
      <c r="C316" s="9" t="s">
        <v>133</v>
      </c>
      <c r="D316" s="9"/>
      <c r="E316" s="47">
        <v>19313</v>
      </c>
      <c r="F316" s="10">
        <v>24150</v>
      </c>
      <c r="G316" s="85">
        <v>4</v>
      </c>
    </row>
    <row r="317" spans="1:7" ht="18" customHeight="1">
      <c r="A317" s="112"/>
      <c r="B317" s="93"/>
      <c r="C317" s="9" t="s">
        <v>248</v>
      </c>
      <c r="D317" s="9"/>
      <c r="E317" s="47">
        <v>10892</v>
      </c>
      <c r="F317" s="10">
        <v>9190</v>
      </c>
      <c r="G317" s="85"/>
    </row>
    <row r="318" spans="1:7">
      <c r="A318" s="112"/>
      <c r="B318" s="93"/>
      <c r="C318" s="9" t="s">
        <v>132</v>
      </c>
      <c r="D318" s="9"/>
      <c r="E318" s="47">
        <v>38386</v>
      </c>
      <c r="F318" s="10">
        <v>46372</v>
      </c>
      <c r="G318" s="85"/>
    </row>
    <row r="319" spans="1:7">
      <c r="A319" s="112"/>
      <c r="B319" s="93"/>
      <c r="C319" s="68" t="s">
        <v>6</v>
      </c>
      <c r="D319" s="68"/>
      <c r="E319" s="49">
        <v>68591</v>
      </c>
      <c r="F319" s="50">
        <f t="shared" ref="F319" si="55">SUM(F316:F318)</f>
        <v>79712</v>
      </c>
      <c r="G319" s="85"/>
    </row>
    <row r="320" spans="1:7">
      <c r="A320" s="112"/>
      <c r="B320" s="95" t="s">
        <v>189</v>
      </c>
      <c r="C320" s="9" t="s">
        <v>134</v>
      </c>
      <c r="D320" s="9"/>
      <c r="E320" s="47">
        <v>54770</v>
      </c>
      <c r="F320" s="10">
        <v>41198</v>
      </c>
      <c r="G320" s="85">
        <v>4</v>
      </c>
    </row>
    <row r="321" spans="1:7">
      <c r="A321" s="112"/>
      <c r="B321" s="95"/>
      <c r="C321" s="53" t="s">
        <v>295</v>
      </c>
      <c r="D321" s="9"/>
      <c r="E321" s="47">
        <v>38507</v>
      </c>
      <c r="F321" s="10">
        <v>19230</v>
      </c>
      <c r="G321" s="85"/>
    </row>
    <row r="322" spans="1:7">
      <c r="A322" s="112"/>
      <c r="B322" s="95"/>
      <c r="C322" s="23" t="s">
        <v>6</v>
      </c>
      <c r="D322" s="26"/>
      <c r="E322" s="12">
        <v>93277</v>
      </c>
      <c r="F322" s="18">
        <f t="shared" ref="F322" si="56">SUM(F320:F321)</f>
        <v>60428</v>
      </c>
      <c r="G322" s="85"/>
    </row>
    <row r="323" spans="1:7">
      <c r="A323" s="112"/>
      <c r="B323" s="97" t="s">
        <v>8</v>
      </c>
      <c r="C323" s="98"/>
      <c r="D323" s="99"/>
      <c r="E323" s="44">
        <v>161868</v>
      </c>
      <c r="F323" s="2">
        <f t="shared" ref="F323" si="57">SUM(F319,F322)</f>
        <v>140140</v>
      </c>
      <c r="G323" s="24">
        <v>8</v>
      </c>
    </row>
    <row r="324" spans="1:7" ht="13.5" customHeight="1">
      <c r="A324" s="112"/>
      <c r="B324" s="62" t="s">
        <v>303</v>
      </c>
      <c r="C324" s="9" t="s">
        <v>296</v>
      </c>
      <c r="D324" s="9"/>
      <c r="E324" s="47">
        <v>2817</v>
      </c>
      <c r="F324" s="10">
        <v>2475</v>
      </c>
      <c r="G324" s="82">
        <v>1</v>
      </c>
    </row>
    <row r="325" spans="1:7">
      <c r="A325" s="112"/>
      <c r="B325" s="62"/>
      <c r="C325" s="9" t="s">
        <v>297</v>
      </c>
      <c r="D325" s="9"/>
      <c r="E325" s="47">
        <v>4552</v>
      </c>
      <c r="F325" s="10">
        <v>3186</v>
      </c>
      <c r="G325" s="83"/>
    </row>
    <row r="326" spans="1:7" ht="25.5">
      <c r="A326" s="112"/>
      <c r="B326" s="62"/>
      <c r="C326" s="9" t="s">
        <v>254</v>
      </c>
      <c r="D326" s="9"/>
      <c r="E326" s="47">
        <v>2354</v>
      </c>
      <c r="F326" s="10">
        <v>1692</v>
      </c>
      <c r="G326" s="83"/>
    </row>
    <row r="327" spans="1:7">
      <c r="A327" s="112"/>
      <c r="B327" s="62"/>
      <c r="C327" s="9" t="s">
        <v>298</v>
      </c>
      <c r="D327" s="9"/>
      <c r="E327" s="47">
        <v>2534</v>
      </c>
      <c r="F327" s="10">
        <v>2048</v>
      </c>
      <c r="G327" s="83"/>
    </row>
    <row r="328" spans="1:7" ht="12" customHeight="1">
      <c r="A328" s="112"/>
      <c r="B328" s="62"/>
      <c r="C328" s="9" t="s">
        <v>10</v>
      </c>
      <c r="D328" s="9"/>
      <c r="E328" s="47">
        <v>5739</v>
      </c>
      <c r="F328" s="10">
        <v>4957</v>
      </c>
      <c r="G328" s="83"/>
    </row>
    <row r="329" spans="1:7">
      <c r="A329" s="112"/>
      <c r="B329" s="62"/>
      <c r="C329" s="9" t="s">
        <v>299</v>
      </c>
      <c r="D329" s="9"/>
      <c r="E329" s="47">
        <v>2660</v>
      </c>
      <c r="F329" s="10">
        <v>2710</v>
      </c>
      <c r="G329" s="83"/>
    </row>
    <row r="330" spans="1:7">
      <c r="A330" s="112"/>
      <c r="B330" s="62"/>
      <c r="C330" s="9" t="s">
        <v>300</v>
      </c>
      <c r="D330" s="9"/>
      <c r="E330" s="47">
        <v>3983</v>
      </c>
      <c r="F330" s="10">
        <v>3795</v>
      </c>
      <c r="G330" s="83"/>
    </row>
    <row r="331" spans="1:7">
      <c r="A331" s="112"/>
      <c r="B331" s="62"/>
      <c r="C331" s="9" t="s">
        <v>301</v>
      </c>
      <c r="D331" s="9"/>
      <c r="E331" s="47">
        <v>2997</v>
      </c>
      <c r="F331" s="10">
        <v>10494</v>
      </c>
      <c r="G331" s="83"/>
    </row>
    <row r="332" spans="1:7" ht="15.75" customHeight="1">
      <c r="A332" s="112"/>
      <c r="B332" s="62"/>
      <c r="C332" s="117" t="s">
        <v>191</v>
      </c>
      <c r="D332" s="86"/>
      <c r="E332" s="45">
        <v>27636</v>
      </c>
      <c r="F332" s="19">
        <f t="shared" ref="F332" si="58">SUM(F324:F331)</f>
        <v>31357</v>
      </c>
      <c r="G332" s="84"/>
    </row>
    <row r="333" spans="1:7">
      <c r="A333" s="113"/>
      <c r="B333" s="59" t="s">
        <v>195</v>
      </c>
      <c r="C333" s="88"/>
      <c r="D333" s="86"/>
      <c r="E333" s="44">
        <v>189504</v>
      </c>
      <c r="F333" s="2">
        <f t="shared" ref="F333" si="59">SUM(F323,F332)</f>
        <v>171497</v>
      </c>
      <c r="G333" s="15" t="s">
        <v>242</v>
      </c>
    </row>
    <row r="334" spans="1:7">
      <c r="A334" s="107" t="s">
        <v>63</v>
      </c>
      <c r="B334" s="93" t="s">
        <v>192</v>
      </c>
      <c r="C334" s="108" t="s">
        <v>64</v>
      </c>
      <c r="D334" s="9" t="s">
        <v>272</v>
      </c>
      <c r="E334" s="11">
        <v>12451</v>
      </c>
      <c r="F334" s="10">
        <v>2042</v>
      </c>
      <c r="G334" s="85">
        <v>6</v>
      </c>
    </row>
    <row r="335" spans="1:7">
      <c r="A335" s="107"/>
      <c r="B335" s="93"/>
      <c r="C335" s="109"/>
      <c r="D335" s="9" t="s">
        <v>65</v>
      </c>
      <c r="E335" s="11">
        <v>47455</v>
      </c>
      <c r="F335" s="10">
        <v>12816</v>
      </c>
      <c r="G335" s="85"/>
    </row>
    <row r="336" spans="1:7">
      <c r="A336" s="107"/>
      <c r="B336" s="93"/>
      <c r="C336" s="110"/>
      <c r="D336" s="9" t="s">
        <v>64</v>
      </c>
      <c r="E336" s="11">
        <v>33512</v>
      </c>
      <c r="F336" s="10">
        <v>5353</v>
      </c>
      <c r="G336" s="85"/>
    </row>
    <row r="337" spans="1:7">
      <c r="A337" s="107"/>
      <c r="B337" s="93"/>
      <c r="C337" s="94" t="s">
        <v>66</v>
      </c>
      <c r="D337" s="9" t="s">
        <v>66</v>
      </c>
      <c r="E337" s="11">
        <v>22948</v>
      </c>
      <c r="F337" s="10">
        <v>30732</v>
      </c>
      <c r="G337" s="85"/>
    </row>
    <row r="338" spans="1:7">
      <c r="A338" s="107"/>
      <c r="B338" s="93"/>
      <c r="C338" s="94"/>
      <c r="D338" s="9" t="s">
        <v>67</v>
      </c>
      <c r="E338" s="11">
        <v>25556</v>
      </c>
      <c r="F338" s="10">
        <v>4165</v>
      </c>
      <c r="G338" s="85"/>
    </row>
    <row r="339" spans="1:7">
      <c r="A339" s="107"/>
      <c r="B339" s="93"/>
      <c r="C339" s="9" t="s">
        <v>13</v>
      </c>
      <c r="D339" s="9" t="s">
        <v>68</v>
      </c>
      <c r="E339" s="11">
        <v>5813</v>
      </c>
      <c r="F339" s="10">
        <v>31607</v>
      </c>
      <c r="G339" s="85"/>
    </row>
    <row r="340" spans="1:7">
      <c r="A340" s="107"/>
      <c r="B340" s="93"/>
      <c r="C340" s="68" t="s">
        <v>6</v>
      </c>
      <c r="D340" s="68"/>
      <c r="E340" s="49">
        <v>147735</v>
      </c>
      <c r="F340" s="50">
        <f t="shared" ref="F340" si="60">SUM(F334:F339)</f>
        <v>86715</v>
      </c>
      <c r="G340" s="85"/>
    </row>
    <row r="341" spans="1:7">
      <c r="A341" s="107"/>
      <c r="B341" s="95" t="s">
        <v>189</v>
      </c>
      <c r="C341" s="94" t="s">
        <v>13</v>
      </c>
      <c r="D341" s="9" t="s">
        <v>69</v>
      </c>
      <c r="E341" s="11">
        <v>713</v>
      </c>
      <c r="F341" s="10">
        <v>106</v>
      </c>
      <c r="G341" s="85">
        <v>5</v>
      </c>
    </row>
    <row r="342" spans="1:7">
      <c r="A342" s="107"/>
      <c r="B342" s="95"/>
      <c r="C342" s="94"/>
      <c r="D342" s="9" t="s">
        <v>70</v>
      </c>
      <c r="E342" s="11">
        <v>13512</v>
      </c>
      <c r="F342" s="10">
        <v>5148</v>
      </c>
      <c r="G342" s="85"/>
    </row>
    <row r="343" spans="1:7">
      <c r="A343" s="107"/>
      <c r="B343" s="95"/>
      <c r="C343" s="94"/>
      <c r="D343" s="9" t="s">
        <v>71</v>
      </c>
      <c r="E343" s="11">
        <v>2224</v>
      </c>
      <c r="F343" s="10">
        <v>175</v>
      </c>
      <c r="G343" s="85"/>
    </row>
    <row r="344" spans="1:7">
      <c r="A344" s="107"/>
      <c r="B344" s="95"/>
      <c r="C344" s="94"/>
      <c r="D344" s="9" t="s">
        <v>72</v>
      </c>
      <c r="E344" s="11">
        <v>2786</v>
      </c>
      <c r="F344" s="10">
        <v>606</v>
      </c>
      <c r="G344" s="85"/>
    </row>
    <row r="345" spans="1:7">
      <c r="A345" s="107"/>
      <c r="B345" s="95"/>
      <c r="C345" s="94"/>
      <c r="D345" s="9" t="s">
        <v>271</v>
      </c>
      <c r="E345" s="11">
        <v>35637</v>
      </c>
      <c r="F345" s="10">
        <v>92338</v>
      </c>
      <c r="G345" s="85"/>
    </row>
    <row r="346" spans="1:7">
      <c r="A346" s="107"/>
      <c r="B346" s="95"/>
      <c r="C346" s="94"/>
      <c r="D346" s="9" t="s">
        <v>73</v>
      </c>
      <c r="E346" s="11">
        <v>23668</v>
      </c>
      <c r="F346" s="10">
        <v>8717</v>
      </c>
      <c r="G346" s="85"/>
    </row>
    <row r="347" spans="1:7">
      <c r="A347" s="107"/>
      <c r="B347" s="95"/>
      <c r="C347" s="94"/>
      <c r="D347" s="9" t="s">
        <v>74</v>
      </c>
      <c r="E347" s="11">
        <v>9494</v>
      </c>
      <c r="F347" s="10">
        <v>3522</v>
      </c>
      <c r="G347" s="85"/>
    </row>
    <row r="348" spans="1:7">
      <c r="A348" s="107"/>
      <c r="B348" s="95"/>
      <c r="C348" s="54" t="s">
        <v>6</v>
      </c>
      <c r="D348" s="6"/>
      <c r="E348" s="12">
        <v>88034</v>
      </c>
      <c r="F348" s="18">
        <f t="shared" ref="F348" si="61">SUM(F341:F347)</f>
        <v>110612</v>
      </c>
      <c r="G348" s="85"/>
    </row>
    <row r="349" spans="1:7">
      <c r="A349" s="107"/>
      <c r="B349" s="59" t="s">
        <v>195</v>
      </c>
      <c r="C349" s="60"/>
      <c r="D349" s="61"/>
      <c r="E349" s="44">
        <v>235769</v>
      </c>
      <c r="F349" s="2">
        <f t="shared" ref="F349" si="62">SUM(F340+F348)</f>
        <v>197327</v>
      </c>
      <c r="G349" s="24">
        <v>11</v>
      </c>
    </row>
  </sheetData>
  <mergeCells count="157">
    <mergeCell ref="A316:A333"/>
    <mergeCell ref="A295:A315"/>
    <mergeCell ref="A278:A294"/>
    <mergeCell ref="A237:A277"/>
    <mergeCell ref="A213:A236"/>
    <mergeCell ref="A192:A212"/>
    <mergeCell ref="C293:D293"/>
    <mergeCell ref="B294:D294"/>
    <mergeCell ref="C314:D314"/>
    <mergeCell ref="B315:D315"/>
    <mergeCell ref="C332:D332"/>
    <mergeCell ref="B333:D333"/>
    <mergeCell ref="B212:D212"/>
    <mergeCell ref="C235:D235"/>
    <mergeCell ref="B236:D236"/>
    <mergeCell ref="B254:D254"/>
    <mergeCell ref="C276:D276"/>
    <mergeCell ref="B277:D277"/>
    <mergeCell ref="B255:B276"/>
    <mergeCell ref="B204:B211"/>
    <mergeCell ref="G341:G348"/>
    <mergeCell ref="B349:D349"/>
    <mergeCell ref="A2:A59"/>
    <mergeCell ref="B59:D59"/>
    <mergeCell ref="A60:A130"/>
    <mergeCell ref="B130:D130"/>
    <mergeCell ref="C129:D129"/>
    <mergeCell ref="B143:D143"/>
    <mergeCell ref="A131:A143"/>
    <mergeCell ref="C142:D142"/>
    <mergeCell ref="B324:B332"/>
    <mergeCell ref="G324:G332"/>
    <mergeCell ref="A334:A349"/>
    <mergeCell ref="B334:B340"/>
    <mergeCell ref="C334:C336"/>
    <mergeCell ref="G334:G340"/>
    <mergeCell ref="C337:C338"/>
    <mergeCell ref="C340:D340"/>
    <mergeCell ref="B341:B348"/>
    <mergeCell ref="C341:C347"/>
    <mergeCell ref="B302:D302"/>
    <mergeCell ref="B303:B314"/>
    <mergeCell ref="A161:A179"/>
    <mergeCell ref="A144:A160"/>
    <mergeCell ref="G303:G314"/>
    <mergeCell ref="B316:B319"/>
    <mergeCell ref="G316:G319"/>
    <mergeCell ref="C319:D319"/>
    <mergeCell ref="B320:B322"/>
    <mergeCell ref="G320:G322"/>
    <mergeCell ref="B323:D323"/>
    <mergeCell ref="C288:D288"/>
    <mergeCell ref="B289:D289"/>
    <mergeCell ref="B290:B293"/>
    <mergeCell ref="G290:G293"/>
    <mergeCell ref="B295:B298"/>
    <mergeCell ref="G295:G298"/>
    <mergeCell ref="C298:D298"/>
    <mergeCell ref="B299:B301"/>
    <mergeCell ref="G299:G301"/>
    <mergeCell ref="G255:G276"/>
    <mergeCell ref="B278:B281"/>
    <mergeCell ref="C278:C280"/>
    <mergeCell ref="G278:G281"/>
    <mergeCell ref="C281:D281"/>
    <mergeCell ref="B282:B288"/>
    <mergeCell ref="C282:C287"/>
    <mergeCell ref="G282:G288"/>
    <mergeCell ref="B222:B235"/>
    <mergeCell ref="G222:G235"/>
    <mergeCell ref="B237:B245"/>
    <mergeCell ref="G237:G245"/>
    <mergeCell ref="C245:D245"/>
    <mergeCell ref="B246:B253"/>
    <mergeCell ref="G246:G253"/>
    <mergeCell ref="G204:G211"/>
    <mergeCell ref="B213:B216"/>
    <mergeCell ref="G213:G216"/>
    <mergeCell ref="C216:D216"/>
    <mergeCell ref="B217:B220"/>
    <mergeCell ref="G217:G220"/>
    <mergeCell ref="B221:D221"/>
    <mergeCell ref="C211:D211"/>
    <mergeCell ref="B188:B190"/>
    <mergeCell ref="G188:G190"/>
    <mergeCell ref="B192:B197"/>
    <mergeCell ref="G192:G197"/>
    <mergeCell ref="B198:B202"/>
    <mergeCell ref="G198:G202"/>
    <mergeCell ref="B203:D203"/>
    <mergeCell ref="A180:A191"/>
    <mergeCell ref="B171:B178"/>
    <mergeCell ref="G171:G178"/>
    <mergeCell ref="B180:B183"/>
    <mergeCell ref="G180:G183"/>
    <mergeCell ref="C183:D183"/>
    <mergeCell ref="B184:B186"/>
    <mergeCell ref="G184:G186"/>
    <mergeCell ref="C186:D186"/>
    <mergeCell ref="B187:D187"/>
    <mergeCell ref="C190:D190"/>
    <mergeCell ref="B191:D191"/>
    <mergeCell ref="C178:D178"/>
    <mergeCell ref="B179:D179"/>
    <mergeCell ref="B157:B159"/>
    <mergeCell ref="G157:G159"/>
    <mergeCell ref="B161:B165"/>
    <mergeCell ref="G161:G165"/>
    <mergeCell ref="C165:D165"/>
    <mergeCell ref="B166:B169"/>
    <mergeCell ref="G166:G169"/>
    <mergeCell ref="C169:D169"/>
    <mergeCell ref="B170:D170"/>
    <mergeCell ref="C159:D159"/>
    <mergeCell ref="B160:D160"/>
    <mergeCell ref="B141:B142"/>
    <mergeCell ref="G141:G142"/>
    <mergeCell ref="B144:B148"/>
    <mergeCell ref="G144:G148"/>
    <mergeCell ref="C148:D148"/>
    <mergeCell ref="B149:B155"/>
    <mergeCell ref="G149:G155"/>
    <mergeCell ref="C155:D155"/>
    <mergeCell ref="B156:D156"/>
    <mergeCell ref="B96:B129"/>
    <mergeCell ref="G96:G129"/>
    <mergeCell ref="B131:B135"/>
    <mergeCell ref="G131:G135"/>
    <mergeCell ref="C135:D135"/>
    <mergeCell ref="B136:B139"/>
    <mergeCell ref="G136:G139"/>
    <mergeCell ref="C139:D139"/>
    <mergeCell ref="B140:D140"/>
    <mergeCell ref="B60:B72"/>
    <mergeCell ref="G60:G72"/>
    <mergeCell ref="C72:D72"/>
    <mergeCell ref="B73:B83"/>
    <mergeCell ref="G73:G83"/>
    <mergeCell ref="C83:D83"/>
    <mergeCell ref="B84:B94"/>
    <mergeCell ref="G84:G94"/>
    <mergeCell ref="B95:D95"/>
    <mergeCell ref="C32:C50"/>
    <mergeCell ref="C51:D51"/>
    <mergeCell ref="B52:D52"/>
    <mergeCell ref="B53:B58"/>
    <mergeCell ref="G53:G58"/>
    <mergeCell ref="C58:D58"/>
    <mergeCell ref="B2:B4"/>
    <mergeCell ref="G2:G4"/>
    <mergeCell ref="C4:D4"/>
    <mergeCell ref="B5:B20"/>
    <mergeCell ref="G5:G20"/>
    <mergeCell ref="C6:C19"/>
    <mergeCell ref="C20:D20"/>
    <mergeCell ref="B21:B51"/>
    <mergeCell ref="G21:G51"/>
  </mergeCells>
  <conditionalFormatting sqref="C209">
    <cfRule type="duplicateValues" dxfId="2" priority="1" stopIfTrue="1"/>
  </conditionalFormatting>
  <conditionalFormatting sqref="C204">
    <cfRule type="duplicateValues" dxfId="1" priority="3" stopIfTrue="1"/>
  </conditionalFormatting>
  <conditionalFormatting sqref="C205">
    <cfRule type="duplicateValues" dxfId="0" priority="2" stopIfTrue="1"/>
  </conditionalFormatting>
  <pageMargins left="0.7" right="0.7" top="0.75" bottom="0.75" header="0.3" footer="0.3"/>
  <ignoredErrors>
    <ignoredError sqref="G315 G333 G144 G145:G1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Suarez</dc:creator>
  <cp:lastModifiedBy>Natalia Alejandra Robayo Calle</cp:lastModifiedBy>
  <cp:lastPrinted>2014-01-27T19:17:20Z</cp:lastPrinted>
  <dcterms:created xsi:type="dcterms:W3CDTF">2013-08-22T14:29:05Z</dcterms:created>
  <dcterms:modified xsi:type="dcterms:W3CDTF">2022-08-02T19:04:15Z</dcterms:modified>
</cp:coreProperties>
</file>